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600" windowHeight="11235" tabRatio="956" activeTab="11"/>
  </bookViews>
  <sheets>
    <sheet name="титульный лист (для меню №2)" sheetId="38" r:id="rId1"/>
    <sheet name="титульный лист (для меню №1 пю)" sheetId="35" r:id="rId2"/>
    <sheet name="титульный лист" sheetId="31" r:id="rId3"/>
    <sheet name="1 день" sheetId="1" r:id="rId4"/>
    <sheet name="2 день (меню №2)" sheetId="34" r:id="rId5"/>
    <sheet name="3 день (меню№2)" sheetId="39" r:id="rId6"/>
    <sheet name="4 день " sheetId="23" r:id="rId7"/>
    <sheet name="5 день" sheetId="22" r:id="rId8"/>
    <sheet name="6 день (меню №2)" sheetId="41" r:id="rId9"/>
    <sheet name="7 день" sheetId="25" r:id="rId10"/>
    <sheet name="8 день  (Меню №2)" sheetId="37" r:id="rId11"/>
    <sheet name="9  день " sheetId="27" r:id="rId12"/>
    <sheet name="10  день " sheetId="26" r:id="rId13"/>
    <sheet name="11 день" sheetId="28" r:id="rId14"/>
    <sheet name="12 день" sheetId="30" r:id="rId15"/>
    <sheet name="Б,ж,У с 7 до 11" sheetId="18" r:id="rId16"/>
    <sheet name="Б,ж,У с 11 лет" sheetId="20" r:id="rId17"/>
    <sheet name="Накоп. в-ть №1  (с 7 до 11 лет)" sheetId="42" r:id="rId18"/>
    <sheet name="Накоп. в-ть №2 (с 12 лет) " sheetId="43" r:id="rId19"/>
    <sheet name="источники" sheetId="17" r:id="rId20"/>
  </sheets>
  <externalReferences>
    <externalReference r:id="rId21"/>
  </externalReferences>
  <definedNames>
    <definedName name="_xlnm.Print_Area" localSheetId="3">'1 день'!$A$1:$G$44</definedName>
    <definedName name="_xlnm.Print_Area" localSheetId="12">'10  день '!$A$1:$G$39</definedName>
    <definedName name="_xlnm.Print_Area" localSheetId="13">'11 день'!$A$1:$G$44</definedName>
    <definedName name="_xlnm.Print_Area" localSheetId="14">'12 день'!$A$1:$G$43</definedName>
    <definedName name="_xlnm.Print_Area" localSheetId="4">'2 день (меню №2)'!$A$1:$G$40</definedName>
    <definedName name="_xlnm.Print_Area" localSheetId="5">'3 день (меню№2)'!$A$1:$G$42</definedName>
    <definedName name="_xlnm.Print_Area" localSheetId="6">'4 день '!$A$1:$G$42</definedName>
    <definedName name="_xlnm.Print_Area" localSheetId="7">'5 день'!$A$1:$G$44</definedName>
    <definedName name="_xlnm.Print_Area" localSheetId="8">'6 день (меню №2)'!$A$1:$G$42</definedName>
    <definedName name="_xlnm.Print_Area" localSheetId="9">'7 день'!$A$1:$G$40</definedName>
    <definedName name="_xlnm.Print_Area" localSheetId="10">'8 день  (Меню №2)'!$A$1:$G$40</definedName>
    <definedName name="_xlnm.Print_Area" localSheetId="11">'9  день '!$A$1:$G$42</definedName>
    <definedName name="_xlnm.Print_Area" localSheetId="16">'Б,ж,У с 11 лет'!$A$1:$T$38</definedName>
    <definedName name="_xlnm.Print_Area" localSheetId="15">'Б,ж,У с 7 до 11'!$A$1:$T$36</definedName>
    <definedName name="_xlnm.Print_Area" localSheetId="19">источники!$A$1:$A$26</definedName>
    <definedName name="_xlnm.Print_Area" localSheetId="17">'Накоп. в-ть №1  (с 7 до 11 лет)'!$A$6:$Z$93</definedName>
    <definedName name="_xlnm.Print_Area" localSheetId="18">'Накоп. в-ть №2 (с 12 лет) '!$A$6:$Z$93</definedName>
  </definedNames>
  <calcPr calcId="144525" refMode="R1C1"/>
</workbook>
</file>

<file path=xl/calcChain.xml><?xml version="1.0" encoding="utf-8"?>
<calcChain xmlns="http://schemas.openxmlformats.org/spreadsheetml/2006/main">
  <c r="G15" i="26" l="1"/>
  <c r="G16" i="26"/>
  <c r="G9" i="26"/>
  <c r="G31" i="41"/>
  <c r="G22" i="41"/>
  <c r="G31" i="30"/>
  <c r="G22" i="30"/>
  <c r="G32" i="22"/>
  <c r="G23" i="22"/>
  <c r="G32" i="23"/>
  <c r="G23" i="23"/>
  <c r="G17" i="30"/>
  <c r="G10" i="30"/>
  <c r="G18" i="22" l="1"/>
  <c r="G10" i="22"/>
  <c r="G29" i="30" l="1"/>
  <c r="G26" i="30"/>
  <c r="G34" i="30"/>
  <c r="G25" i="30"/>
  <c r="G33" i="30"/>
  <c r="G24" i="30"/>
  <c r="G12" i="26"/>
  <c r="G41" i="27"/>
  <c r="G33" i="27"/>
  <c r="G24" i="27"/>
  <c r="G34" i="27"/>
  <c r="G25" i="27"/>
  <c r="G16" i="27"/>
  <c r="G13" i="27"/>
  <c r="G9" i="27"/>
  <c r="F20" i="39" l="1"/>
  <c r="E20" i="39"/>
  <c r="D20" i="39"/>
  <c r="G18" i="39"/>
  <c r="G17" i="39"/>
  <c r="G16" i="39"/>
  <c r="G15" i="39"/>
  <c r="G20" i="39" s="1"/>
  <c r="F13" i="39"/>
  <c r="E13" i="39"/>
  <c r="D13" i="39"/>
  <c r="G11" i="39"/>
  <c r="G10" i="39"/>
  <c r="G9" i="39"/>
  <c r="G13" i="39" s="1"/>
  <c r="G8" i="39"/>
  <c r="G37" i="41" l="1"/>
  <c r="G36" i="41"/>
  <c r="G28" i="41"/>
  <c r="D29" i="23"/>
  <c r="D20" i="23"/>
  <c r="G34" i="39"/>
  <c r="G25" i="39"/>
  <c r="G29" i="39" s="1"/>
  <c r="G33" i="39"/>
  <c r="E29" i="39"/>
  <c r="F29" i="39"/>
  <c r="D29" i="39"/>
  <c r="G24" i="39"/>
  <c r="G44" i="1" l="1"/>
  <c r="G43" i="1"/>
  <c r="G33" i="1" l="1"/>
  <c r="G23" i="1"/>
  <c r="G30" i="26"/>
  <c r="G21" i="26"/>
  <c r="G35" i="39"/>
  <c r="G36" i="39"/>
  <c r="G37" i="39"/>
  <c r="G26" i="39"/>
  <c r="G27" i="39"/>
  <c r="G28" i="39"/>
  <c r="G35" i="27"/>
  <c r="G36" i="27"/>
  <c r="G37" i="27"/>
  <c r="G26" i="27"/>
  <c r="G27" i="27"/>
  <c r="G28" i="27"/>
  <c r="Z85" i="43" l="1"/>
  <c r="I27" i="43" l="1"/>
  <c r="F84" i="42"/>
  <c r="I47" i="42"/>
  <c r="J47" i="42"/>
  <c r="L47" i="42"/>
  <c r="I46" i="42"/>
  <c r="K46" i="42"/>
  <c r="L46" i="42"/>
  <c r="N39" i="42"/>
  <c r="Q36" i="42"/>
  <c r="F35" i="42"/>
  <c r="G35" i="42"/>
  <c r="J35" i="42"/>
  <c r="P35" i="42"/>
  <c r="H29" i="42"/>
  <c r="X93" i="43"/>
  <c r="Y93" i="43" s="1"/>
  <c r="Z93" i="43" s="1"/>
  <c r="Z92" i="43"/>
  <c r="X92" i="43"/>
  <c r="N92" i="43"/>
  <c r="P90" i="43"/>
  <c r="O90" i="43"/>
  <c r="N90" i="43"/>
  <c r="M90" i="43"/>
  <c r="L90" i="43"/>
  <c r="K90" i="43"/>
  <c r="J90" i="43"/>
  <c r="H90" i="43"/>
  <c r="G90" i="43"/>
  <c r="F90" i="43"/>
  <c r="Q89" i="43"/>
  <c r="P89" i="43"/>
  <c r="O89" i="43"/>
  <c r="N89" i="43"/>
  <c r="M89" i="43"/>
  <c r="L89" i="43"/>
  <c r="K89" i="43"/>
  <c r="J89" i="43"/>
  <c r="H89" i="43"/>
  <c r="G89" i="43"/>
  <c r="F89" i="43"/>
  <c r="Q88" i="43"/>
  <c r="P88" i="43"/>
  <c r="O88" i="43"/>
  <c r="M88" i="43"/>
  <c r="L88" i="43"/>
  <c r="K88" i="43"/>
  <c r="J88" i="43"/>
  <c r="H88" i="43"/>
  <c r="G88" i="43"/>
  <c r="Q87" i="43"/>
  <c r="O87" i="43"/>
  <c r="N87" i="43"/>
  <c r="M87" i="43"/>
  <c r="K87" i="43"/>
  <c r="J87" i="43"/>
  <c r="I87" i="43"/>
  <c r="G87" i="43"/>
  <c r="F87" i="43"/>
  <c r="P86" i="43"/>
  <c r="N86" i="43"/>
  <c r="L86" i="43"/>
  <c r="I86" i="43"/>
  <c r="H86" i="43"/>
  <c r="F86" i="43"/>
  <c r="X85" i="43"/>
  <c r="Y85" i="43" s="1"/>
  <c r="P84" i="43"/>
  <c r="N84" i="43"/>
  <c r="M84" i="43"/>
  <c r="K84" i="43"/>
  <c r="I84" i="43"/>
  <c r="F84" i="43"/>
  <c r="Q83" i="43"/>
  <c r="P83" i="43"/>
  <c r="O83" i="43"/>
  <c r="N83" i="43"/>
  <c r="M83" i="43"/>
  <c r="L83" i="43"/>
  <c r="K83" i="43"/>
  <c r="J83" i="43"/>
  <c r="I83" i="43"/>
  <c r="G83" i="43"/>
  <c r="F83" i="43"/>
  <c r="Z82" i="43"/>
  <c r="X82" i="43"/>
  <c r="Z81" i="43"/>
  <c r="X81" i="43"/>
  <c r="Z80" i="43"/>
  <c r="X80" i="43"/>
  <c r="Z79" i="43"/>
  <c r="X79" i="43"/>
  <c r="Z78" i="43"/>
  <c r="X78" i="43"/>
  <c r="Z77" i="43"/>
  <c r="X77" i="43"/>
  <c r="Z76" i="43"/>
  <c r="X76" i="43"/>
  <c r="Z75" i="43"/>
  <c r="X75" i="43"/>
  <c r="Z74" i="43"/>
  <c r="X74" i="43"/>
  <c r="Z73" i="43"/>
  <c r="X73" i="43"/>
  <c r="Z72" i="43"/>
  <c r="X72" i="43"/>
  <c r="Z71" i="43"/>
  <c r="X71" i="43"/>
  <c r="Z70" i="43"/>
  <c r="X70" i="43"/>
  <c r="Z69" i="43"/>
  <c r="X69" i="43"/>
  <c r="Z68" i="43"/>
  <c r="X68" i="43"/>
  <c r="Z67" i="43"/>
  <c r="X67" i="43"/>
  <c r="Z66" i="43"/>
  <c r="X66" i="43"/>
  <c r="Z65" i="43"/>
  <c r="X65" i="43"/>
  <c r="Z64" i="43"/>
  <c r="X64" i="43"/>
  <c r="Z63" i="43"/>
  <c r="X63" i="43"/>
  <c r="Z62" i="43"/>
  <c r="X62" i="43"/>
  <c r="Z61" i="43"/>
  <c r="X61" i="43"/>
  <c r="Z60" i="43"/>
  <c r="X60" i="43"/>
  <c r="Z59" i="43"/>
  <c r="X59" i="43"/>
  <c r="Z58" i="43"/>
  <c r="X58" i="43"/>
  <c r="Z57" i="43"/>
  <c r="X57" i="43"/>
  <c r="Z56" i="43"/>
  <c r="X56" i="43"/>
  <c r="Z55" i="43"/>
  <c r="X55" i="43"/>
  <c r="Z54" i="43"/>
  <c r="X54" i="43"/>
  <c r="Z53" i="43"/>
  <c r="X53" i="43"/>
  <c r="Z52" i="43"/>
  <c r="X52" i="43"/>
  <c r="Z51" i="43"/>
  <c r="X51" i="43"/>
  <c r="Z50" i="43"/>
  <c r="X50" i="43"/>
  <c r="Z49" i="43"/>
  <c r="X49" i="43"/>
  <c r="Z48" i="43"/>
  <c r="X48" i="43"/>
  <c r="Q47" i="43"/>
  <c r="P47" i="43"/>
  <c r="O47" i="43"/>
  <c r="N47" i="43"/>
  <c r="M47" i="43"/>
  <c r="L47" i="43"/>
  <c r="K47" i="43"/>
  <c r="J47" i="43"/>
  <c r="I47" i="43"/>
  <c r="H47" i="43"/>
  <c r="G47" i="43"/>
  <c r="F47" i="43"/>
  <c r="Q46" i="43"/>
  <c r="P46" i="43"/>
  <c r="O46" i="43"/>
  <c r="N46" i="43"/>
  <c r="M46" i="43"/>
  <c r="J46" i="43"/>
  <c r="H46" i="43"/>
  <c r="G46" i="43"/>
  <c r="F46" i="43"/>
  <c r="Q45" i="43"/>
  <c r="N45" i="43"/>
  <c r="M45" i="43"/>
  <c r="J45" i="43"/>
  <c r="I45" i="43"/>
  <c r="H45" i="43"/>
  <c r="F45" i="43"/>
  <c r="Q44" i="43"/>
  <c r="P44" i="43"/>
  <c r="O44" i="43"/>
  <c r="N44" i="43"/>
  <c r="K44" i="43"/>
  <c r="J44" i="43"/>
  <c r="G44" i="43"/>
  <c r="F44" i="43"/>
  <c r="Q43" i="43"/>
  <c r="P43" i="43"/>
  <c r="O43" i="43"/>
  <c r="N43" i="43"/>
  <c r="L43" i="43"/>
  <c r="K43" i="43"/>
  <c r="J43" i="43"/>
  <c r="I43" i="43"/>
  <c r="H43" i="43"/>
  <c r="F43" i="43"/>
  <c r="X42" i="43"/>
  <c r="Y42" i="43" s="1"/>
  <c r="L41" i="43"/>
  <c r="I41" i="43"/>
  <c r="P40" i="43"/>
  <c r="O40" i="43"/>
  <c r="N40" i="43"/>
  <c r="M40" i="43"/>
  <c r="L40" i="43"/>
  <c r="J40" i="43"/>
  <c r="G40" i="43"/>
  <c r="F40" i="43"/>
  <c r="Q39" i="43"/>
  <c r="P39" i="43"/>
  <c r="O39" i="43"/>
  <c r="L39" i="43"/>
  <c r="K39" i="43"/>
  <c r="I39" i="43"/>
  <c r="H39" i="43"/>
  <c r="F39" i="43"/>
  <c r="Q38" i="43"/>
  <c r="O38" i="43"/>
  <c r="N38" i="43"/>
  <c r="M38" i="43"/>
  <c r="L38" i="43"/>
  <c r="K38" i="43"/>
  <c r="J38" i="43"/>
  <c r="I38" i="43"/>
  <c r="H38" i="43"/>
  <c r="G38" i="43"/>
  <c r="F38" i="43"/>
  <c r="Q37" i="43"/>
  <c r="P37" i="43"/>
  <c r="O37" i="43"/>
  <c r="N37" i="43"/>
  <c r="M37" i="43"/>
  <c r="L37" i="43"/>
  <c r="K37" i="43"/>
  <c r="J37" i="43"/>
  <c r="I37" i="43"/>
  <c r="H37" i="43"/>
  <c r="G37" i="43"/>
  <c r="F37" i="43"/>
  <c r="P36" i="43"/>
  <c r="O36" i="43"/>
  <c r="N36" i="43"/>
  <c r="M36" i="43"/>
  <c r="L36" i="43"/>
  <c r="K36" i="43"/>
  <c r="J36" i="43"/>
  <c r="H36" i="43"/>
  <c r="G36" i="43"/>
  <c r="F36" i="43"/>
  <c r="X36" i="43" s="1"/>
  <c r="Y36" i="43" s="1"/>
  <c r="Z36" i="43" s="1"/>
  <c r="O35" i="43"/>
  <c r="N35" i="43"/>
  <c r="M35" i="43"/>
  <c r="L35" i="43"/>
  <c r="K35" i="43"/>
  <c r="H35" i="43"/>
  <c r="G35" i="43"/>
  <c r="X35" i="43"/>
  <c r="Y35" i="43" s="1"/>
  <c r="Z35" i="43" s="1"/>
  <c r="Q34" i="43"/>
  <c r="P34" i="43"/>
  <c r="L34" i="43"/>
  <c r="I34" i="43"/>
  <c r="F34" i="43"/>
  <c r="X33" i="43"/>
  <c r="Y33" i="43" s="1"/>
  <c r="Z33" i="43" s="1"/>
  <c r="J32" i="43"/>
  <c r="X32" i="43"/>
  <c r="Y32" i="43" s="1"/>
  <c r="Z32" i="43" s="1"/>
  <c r="Q31" i="43"/>
  <c r="P31" i="43"/>
  <c r="M31" i="43"/>
  <c r="L31" i="43"/>
  <c r="K31" i="43"/>
  <c r="I31" i="43"/>
  <c r="H31" i="43"/>
  <c r="G31" i="43"/>
  <c r="X31" i="43" s="1"/>
  <c r="Y31" i="43" s="1"/>
  <c r="Z31" i="43" s="1"/>
  <c r="O30" i="43"/>
  <c r="N30" i="43"/>
  <c r="K30" i="43"/>
  <c r="I30" i="43"/>
  <c r="H30" i="43"/>
  <c r="G30" i="43"/>
  <c r="X30" i="43" s="1"/>
  <c r="Y30" i="43" s="1"/>
  <c r="Z30" i="43" s="1"/>
  <c r="Q29" i="43"/>
  <c r="P29" i="43"/>
  <c r="O29" i="43"/>
  <c r="N29" i="43"/>
  <c r="M29" i="43"/>
  <c r="L29" i="43"/>
  <c r="K29" i="43"/>
  <c r="J29" i="43"/>
  <c r="I29" i="43"/>
  <c r="H29" i="43"/>
  <c r="G29" i="43"/>
  <c r="F29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J27" i="43"/>
  <c r="H27" i="43"/>
  <c r="X93" i="42"/>
  <c r="Y93" i="42" s="1"/>
  <c r="Z93" i="42" s="1"/>
  <c r="Z92" i="42"/>
  <c r="X92" i="42"/>
  <c r="X91" i="42"/>
  <c r="Y91" i="42" s="1"/>
  <c r="Z91" i="42" s="1"/>
  <c r="P90" i="42"/>
  <c r="O90" i="42"/>
  <c r="N90" i="42"/>
  <c r="M90" i="42"/>
  <c r="L90" i="42"/>
  <c r="K90" i="42"/>
  <c r="J90" i="42"/>
  <c r="H90" i="42"/>
  <c r="G90" i="42"/>
  <c r="F90" i="42"/>
  <c r="Q89" i="42"/>
  <c r="P89" i="42"/>
  <c r="O89" i="42"/>
  <c r="N89" i="42"/>
  <c r="M89" i="42"/>
  <c r="L89" i="42"/>
  <c r="K89" i="42"/>
  <c r="J89" i="42"/>
  <c r="H89" i="42"/>
  <c r="G89" i="42"/>
  <c r="F89" i="42"/>
  <c r="Q88" i="42"/>
  <c r="P88" i="42"/>
  <c r="O88" i="42"/>
  <c r="M88" i="42"/>
  <c r="L88" i="42"/>
  <c r="K88" i="42"/>
  <c r="J88" i="42"/>
  <c r="H88" i="42"/>
  <c r="G88" i="42"/>
  <c r="Q87" i="42"/>
  <c r="O87" i="42"/>
  <c r="N87" i="42"/>
  <c r="M87" i="42"/>
  <c r="K87" i="42"/>
  <c r="J87" i="42"/>
  <c r="I87" i="42"/>
  <c r="G87" i="42"/>
  <c r="F87" i="42"/>
  <c r="P86" i="42"/>
  <c r="N86" i="42"/>
  <c r="L86" i="42"/>
  <c r="I86" i="42"/>
  <c r="H86" i="42"/>
  <c r="F86" i="42"/>
  <c r="X85" i="42"/>
  <c r="Y85" i="42" s="1"/>
  <c r="Q84" i="42"/>
  <c r="L84" i="42"/>
  <c r="I84" i="42"/>
  <c r="H84" i="42"/>
  <c r="Q83" i="42"/>
  <c r="P83" i="42"/>
  <c r="O83" i="42"/>
  <c r="N83" i="42"/>
  <c r="M83" i="42"/>
  <c r="L83" i="42"/>
  <c r="K83" i="42"/>
  <c r="J83" i="42"/>
  <c r="I83" i="42"/>
  <c r="G83" i="42"/>
  <c r="F83" i="42"/>
  <c r="Z82" i="42"/>
  <c r="X82" i="42"/>
  <c r="Z81" i="42"/>
  <c r="X81" i="42"/>
  <c r="Z80" i="42"/>
  <c r="X80" i="42"/>
  <c r="Z79" i="42"/>
  <c r="X79" i="42"/>
  <c r="Z78" i="42"/>
  <c r="X78" i="42"/>
  <c r="Z77" i="42"/>
  <c r="X77" i="42"/>
  <c r="Z76" i="42"/>
  <c r="X76" i="42"/>
  <c r="Z75" i="42"/>
  <c r="X75" i="42"/>
  <c r="Z74" i="42"/>
  <c r="X74" i="42"/>
  <c r="Z73" i="42"/>
  <c r="X73" i="42"/>
  <c r="Z72" i="42"/>
  <c r="X72" i="42"/>
  <c r="Z71" i="42"/>
  <c r="X71" i="42"/>
  <c r="Z70" i="42"/>
  <c r="X70" i="42"/>
  <c r="Z69" i="42"/>
  <c r="X69" i="42"/>
  <c r="Z68" i="42"/>
  <c r="X68" i="42"/>
  <c r="Z67" i="42"/>
  <c r="X67" i="42"/>
  <c r="Z66" i="42"/>
  <c r="X66" i="42"/>
  <c r="Z65" i="42"/>
  <c r="X65" i="42"/>
  <c r="Z64" i="42"/>
  <c r="X64" i="42"/>
  <c r="Z63" i="42"/>
  <c r="X63" i="42"/>
  <c r="Z62" i="42"/>
  <c r="X62" i="42"/>
  <c r="Z61" i="42"/>
  <c r="X61" i="42"/>
  <c r="Z60" i="42"/>
  <c r="X60" i="42"/>
  <c r="Z59" i="42"/>
  <c r="X59" i="42"/>
  <c r="Z58" i="42"/>
  <c r="X58" i="42"/>
  <c r="Z57" i="42"/>
  <c r="X57" i="42"/>
  <c r="Z56" i="42"/>
  <c r="X56" i="42"/>
  <c r="Z55" i="42"/>
  <c r="X55" i="42"/>
  <c r="Z54" i="42"/>
  <c r="X54" i="42"/>
  <c r="Z53" i="42"/>
  <c r="X53" i="42"/>
  <c r="Z52" i="42"/>
  <c r="X52" i="42"/>
  <c r="Z51" i="42"/>
  <c r="X51" i="42"/>
  <c r="Z50" i="42"/>
  <c r="X50" i="42"/>
  <c r="Z49" i="42"/>
  <c r="X49" i="42"/>
  <c r="Z48" i="42"/>
  <c r="X48" i="42"/>
  <c r="Q47" i="42"/>
  <c r="P47" i="42"/>
  <c r="O47" i="42"/>
  <c r="N47" i="42"/>
  <c r="M47" i="42"/>
  <c r="P46" i="42"/>
  <c r="O46" i="42"/>
  <c r="N46" i="42"/>
  <c r="M46" i="42"/>
  <c r="G46" i="42"/>
  <c r="F46" i="42"/>
  <c r="Q45" i="42"/>
  <c r="P45" i="42"/>
  <c r="O45" i="42"/>
  <c r="N45" i="42"/>
  <c r="M45" i="42"/>
  <c r="L45" i="42"/>
  <c r="K45" i="42"/>
  <c r="J45" i="42"/>
  <c r="I45" i="42"/>
  <c r="H45" i="42"/>
  <c r="G45" i="42"/>
  <c r="F45" i="42"/>
  <c r="P44" i="42"/>
  <c r="O44" i="42"/>
  <c r="K44" i="42"/>
  <c r="J44" i="42"/>
  <c r="G44" i="42"/>
  <c r="F44" i="42"/>
  <c r="Q43" i="42"/>
  <c r="P43" i="42"/>
  <c r="N43" i="42"/>
  <c r="L43" i="42"/>
  <c r="K43" i="42"/>
  <c r="J43" i="42"/>
  <c r="I43" i="42"/>
  <c r="H43" i="42"/>
  <c r="F43" i="42"/>
  <c r="Y42" i="42"/>
  <c r="X42" i="42"/>
  <c r="L41" i="42"/>
  <c r="X41" i="42"/>
  <c r="Y41" i="42" s="1"/>
  <c r="Z41" i="42" s="1"/>
  <c r="P40" i="42"/>
  <c r="O40" i="42"/>
  <c r="N40" i="42"/>
  <c r="M40" i="42"/>
  <c r="L40" i="42"/>
  <c r="G40" i="42"/>
  <c r="F40" i="42"/>
  <c r="Q39" i="42"/>
  <c r="P39" i="42"/>
  <c r="O39" i="42"/>
  <c r="L39" i="42"/>
  <c r="K39" i="42"/>
  <c r="J39" i="42"/>
  <c r="I39" i="42"/>
  <c r="H39" i="42"/>
  <c r="F39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P36" i="42"/>
  <c r="O36" i="42"/>
  <c r="N36" i="42"/>
  <c r="M36" i="42"/>
  <c r="L36" i="42"/>
  <c r="K36" i="42"/>
  <c r="J36" i="42"/>
  <c r="H36" i="42"/>
  <c r="G36" i="42"/>
  <c r="F36" i="42"/>
  <c r="O35" i="42"/>
  <c r="N35" i="42"/>
  <c r="M35" i="42"/>
  <c r="K35" i="42"/>
  <c r="H35" i="42"/>
  <c r="Q34" i="42"/>
  <c r="L34" i="42"/>
  <c r="I34" i="42"/>
  <c r="X34" i="42" s="1"/>
  <c r="Y34" i="42" s="1"/>
  <c r="Z34" i="42" s="1"/>
  <c r="Q33" i="42"/>
  <c r="P33" i="42"/>
  <c r="O33" i="42"/>
  <c r="N33" i="42"/>
  <c r="M33" i="42"/>
  <c r="L33" i="42"/>
  <c r="K33" i="42"/>
  <c r="J33" i="42"/>
  <c r="I33" i="42"/>
  <c r="H33" i="42"/>
  <c r="G33" i="42"/>
  <c r="F33" i="42"/>
  <c r="Q32" i="42"/>
  <c r="P32" i="42"/>
  <c r="O32" i="42"/>
  <c r="L32" i="42"/>
  <c r="J32" i="42"/>
  <c r="I32" i="42"/>
  <c r="H32" i="42"/>
  <c r="F32" i="42"/>
  <c r="Q31" i="42"/>
  <c r="P31" i="42"/>
  <c r="M31" i="42"/>
  <c r="L31" i="42"/>
  <c r="K31" i="42"/>
  <c r="I31" i="42"/>
  <c r="H31" i="42"/>
  <c r="G31" i="42"/>
  <c r="Q30" i="42"/>
  <c r="O30" i="42"/>
  <c r="N30" i="42"/>
  <c r="M30" i="42"/>
  <c r="K30" i="42"/>
  <c r="I30" i="42"/>
  <c r="G30" i="42"/>
  <c r="Q29" i="42"/>
  <c r="P29" i="42"/>
  <c r="O29" i="42"/>
  <c r="N29" i="42"/>
  <c r="M29" i="42"/>
  <c r="L29" i="42"/>
  <c r="K29" i="42"/>
  <c r="J29" i="42"/>
  <c r="F29" i="42"/>
  <c r="X29" i="42" s="1"/>
  <c r="Y29" i="42" s="1"/>
  <c r="Z29" i="42" s="1"/>
  <c r="P28" i="42"/>
  <c r="O28" i="42"/>
  <c r="L28" i="42"/>
  <c r="K28" i="42"/>
  <c r="I28" i="42"/>
  <c r="H28" i="42"/>
  <c r="G28" i="42"/>
  <c r="I27" i="42"/>
  <c r="H27" i="42"/>
  <c r="G27" i="42"/>
  <c r="X31" i="42" l="1"/>
  <c r="Y31" i="42" s="1"/>
  <c r="Z31" i="42" s="1"/>
  <c r="X37" i="42"/>
  <c r="Y37" i="42" s="1"/>
  <c r="Z37" i="42" s="1"/>
  <c r="X38" i="42"/>
  <c r="Y38" i="42" s="1"/>
  <c r="Z38" i="42" s="1"/>
  <c r="X39" i="42"/>
  <c r="Y39" i="42" s="1"/>
  <c r="Z39" i="42" s="1"/>
  <c r="X86" i="42"/>
  <c r="Y86" i="42" s="1"/>
  <c r="Z86" i="42" s="1"/>
  <c r="X30" i="42"/>
  <c r="Y30" i="42" s="1"/>
  <c r="Z30" i="42" s="1"/>
  <c r="X84" i="43"/>
  <c r="Y84" i="43" s="1"/>
  <c r="Z84" i="43" s="1"/>
  <c r="X83" i="43"/>
  <c r="Y83" i="43" s="1"/>
  <c r="Z83" i="43" s="1"/>
  <c r="X28" i="42"/>
  <c r="Y28" i="42" s="1"/>
  <c r="Z28" i="42" s="1"/>
  <c r="X88" i="42"/>
  <c r="Y88" i="42" s="1"/>
  <c r="Z88" i="42" s="1"/>
  <c r="X90" i="42"/>
  <c r="Y90" i="42" s="1"/>
  <c r="Z90" i="42" s="1"/>
  <c r="X28" i="43"/>
  <c r="Y28" i="43" s="1"/>
  <c r="Z28" i="43" s="1"/>
  <c r="X29" i="43"/>
  <c r="Y29" i="43" s="1"/>
  <c r="Z29" i="43" s="1"/>
  <c r="X83" i="42"/>
  <c r="Y83" i="42" s="1"/>
  <c r="Z83" i="42" s="1"/>
  <c r="X32" i="42"/>
  <c r="Y32" i="42" s="1"/>
  <c r="Z32" i="42" s="1"/>
  <c r="X33" i="42"/>
  <c r="Y33" i="42" s="1"/>
  <c r="Z33" i="42" s="1"/>
  <c r="X89" i="42"/>
  <c r="Y89" i="42" s="1"/>
  <c r="Z89" i="42" s="1"/>
  <c r="X39" i="43"/>
  <c r="Y39" i="43" s="1"/>
  <c r="Z39" i="43" s="1"/>
  <c r="X40" i="43"/>
  <c r="Y40" i="43" s="1"/>
  <c r="Z40" i="43" s="1"/>
  <c r="X41" i="43"/>
  <c r="Y41" i="43" s="1"/>
  <c r="Z41" i="43" s="1"/>
  <c r="X86" i="43"/>
  <c r="Y86" i="43" s="1"/>
  <c r="Z86" i="43" s="1"/>
  <c r="X87" i="43"/>
  <c r="Y87" i="43" s="1"/>
  <c r="Z87" i="43" s="1"/>
  <c r="X88" i="43"/>
  <c r="Y88" i="43" s="1"/>
  <c r="Z88" i="43" s="1"/>
  <c r="X89" i="43"/>
  <c r="Y89" i="43" s="1"/>
  <c r="Z89" i="43" s="1"/>
  <c r="X90" i="43"/>
  <c r="Y90" i="43" s="1"/>
  <c r="Z90" i="43" s="1"/>
  <c r="X91" i="43"/>
  <c r="Y91" i="43" s="1"/>
  <c r="Z91" i="43" s="1"/>
  <c r="X36" i="42"/>
  <c r="Y36" i="42" s="1"/>
  <c r="Z36" i="42" s="1"/>
  <c r="X87" i="42"/>
  <c r="Y87" i="42" s="1"/>
  <c r="Z87" i="42" s="1"/>
  <c r="X37" i="43"/>
  <c r="Y37" i="43" s="1"/>
  <c r="Z37" i="43" s="1"/>
  <c r="X38" i="43"/>
  <c r="Y38" i="43" s="1"/>
  <c r="Z38" i="43" s="1"/>
  <c r="X43" i="43"/>
  <c r="Y43" i="43" s="1"/>
  <c r="Z43" i="43" s="1"/>
  <c r="X44" i="43"/>
  <c r="Y44" i="43" s="1"/>
  <c r="Z44" i="43" s="1"/>
  <c r="X45" i="43"/>
  <c r="Y45" i="43" s="1"/>
  <c r="Z45" i="43" s="1"/>
  <c r="X46" i="43"/>
  <c r="Y46" i="43" s="1"/>
  <c r="Z46" i="43" s="1"/>
  <c r="X47" i="43"/>
  <c r="Y47" i="43" s="1"/>
  <c r="Z47" i="43" s="1"/>
  <c r="X84" i="42"/>
  <c r="Y84" i="42" s="1"/>
  <c r="Z84" i="42" s="1"/>
  <c r="X45" i="42"/>
  <c r="Y45" i="42" s="1"/>
  <c r="Z45" i="42" s="1"/>
  <c r="X34" i="43"/>
  <c r="Y34" i="43" s="1"/>
  <c r="Z34" i="43" s="1"/>
  <c r="X27" i="43"/>
  <c r="Y27" i="43" s="1"/>
  <c r="Z27" i="43" s="1"/>
  <c r="X47" i="42"/>
  <c r="Y47" i="42" s="1"/>
  <c r="Z47" i="42" s="1"/>
  <c r="X44" i="42"/>
  <c r="Y44" i="42" s="1"/>
  <c r="Z44" i="42" s="1"/>
  <c r="X46" i="42"/>
  <c r="Y46" i="42" s="1"/>
  <c r="Z46" i="42" s="1"/>
  <c r="X43" i="42"/>
  <c r="Y43" i="42" s="1"/>
  <c r="Z43" i="42" s="1"/>
  <c r="X40" i="42"/>
  <c r="Y40" i="42" s="1"/>
  <c r="Z40" i="42" s="1"/>
  <c r="X35" i="42"/>
  <c r="Y35" i="42" s="1"/>
  <c r="Z35" i="42" s="1"/>
  <c r="X27" i="42"/>
  <c r="Y27" i="42" s="1"/>
  <c r="Z27" i="42" s="1"/>
  <c r="F29" i="27"/>
  <c r="G32" i="25"/>
  <c r="G32" i="27"/>
  <c r="G23" i="27"/>
  <c r="G22" i="27"/>
  <c r="G8" i="30" l="1"/>
  <c r="G15" i="30"/>
  <c r="G15" i="28" l="1"/>
  <c r="G16" i="1"/>
  <c r="G9" i="1"/>
  <c r="G22" i="28"/>
  <c r="G18" i="28"/>
  <c r="G11" i="28"/>
  <c r="G8" i="28"/>
  <c r="G13" i="28" s="1"/>
  <c r="G16" i="28"/>
  <c r="G9" i="28"/>
  <c r="G34" i="26"/>
  <c r="G33" i="26"/>
  <c r="G25" i="26"/>
  <c r="G29" i="26"/>
  <c r="G20" i="26"/>
  <c r="G24" i="25"/>
  <c r="G8" i="26" l="1"/>
  <c r="G17" i="26"/>
  <c r="G11" i="26"/>
  <c r="G14" i="26"/>
  <c r="G18" i="26" s="1"/>
  <c r="G10" i="26"/>
  <c r="G15" i="27"/>
  <c r="G8" i="27"/>
  <c r="G18" i="37"/>
  <c r="G13" i="37"/>
  <c r="E20" i="25"/>
  <c r="F20" i="25"/>
  <c r="D20" i="25"/>
  <c r="G20" i="25"/>
  <c r="F28" i="25"/>
  <c r="E28" i="25"/>
  <c r="D28" i="25"/>
  <c r="G26" i="25"/>
  <c r="E13" i="25"/>
  <c r="F13" i="25"/>
  <c r="G13" i="25"/>
  <c r="D13" i="25"/>
  <c r="D38" i="41"/>
  <c r="G15" i="41"/>
  <c r="G13" i="41"/>
  <c r="G18" i="41"/>
  <c r="G14" i="22" l="1"/>
  <c r="G21" i="22"/>
  <c r="G17" i="22"/>
  <c r="G9" i="22"/>
  <c r="G15" i="34" l="1"/>
  <c r="G8" i="34"/>
  <c r="G33" i="41" l="1"/>
  <c r="G24" i="41"/>
  <c r="G16" i="41"/>
  <c r="G20" i="41" s="1"/>
  <c r="G9" i="41"/>
  <c r="F38" i="41"/>
  <c r="E38" i="41"/>
  <c r="G34" i="41"/>
  <c r="G32" i="41"/>
  <c r="F29" i="41"/>
  <c r="E29" i="41"/>
  <c r="D29" i="41"/>
  <c r="G27" i="41"/>
  <c r="G25" i="41"/>
  <c r="G23" i="41"/>
  <c r="F20" i="41"/>
  <c r="E20" i="41"/>
  <c r="D20" i="41"/>
  <c r="G17" i="41"/>
  <c r="F13" i="41"/>
  <c r="E13" i="41"/>
  <c r="D13" i="41"/>
  <c r="G11" i="41"/>
  <c r="G10" i="41"/>
  <c r="G8" i="41"/>
  <c r="G38" i="41" l="1"/>
  <c r="G42" i="41" s="1"/>
  <c r="E42" i="41"/>
  <c r="D42" i="41"/>
  <c r="G29" i="41"/>
  <c r="G41" i="41" s="1"/>
  <c r="F42" i="41"/>
  <c r="E41" i="41"/>
  <c r="F41" i="41"/>
  <c r="D41" i="41"/>
  <c r="G25" i="22"/>
  <c r="G20" i="22"/>
  <c r="G19" i="22"/>
  <c r="G12" i="22"/>
  <c r="G11" i="22"/>
  <c r="G22" i="23"/>
  <c r="G18" i="23"/>
  <c r="G17" i="23"/>
  <c r="G16" i="23"/>
  <c r="G15" i="23"/>
  <c r="G11" i="23"/>
  <c r="G10" i="23"/>
  <c r="G9" i="23"/>
  <c r="G8" i="23"/>
  <c r="G24" i="34" l="1"/>
  <c r="G23" i="34"/>
  <c r="G22" i="34"/>
  <c r="G21" i="34"/>
  <c r="G20" i="34"/>
  <c r="G19" i="34"/>
  <c r="G18" i="34"/>
  <c r="G13" i="34"/>
  <c r="G22" i="1"/>
  <c r="G37" i="30" l="1"/>
  <c r="G36" i="30"/>
  <c r="G28" i="30"/>
  <c r="G27" i="30"/>
  <c r="G20" i="30"/>
  <c r="G18" i="30"/>
  <c r="G11" i="30"/>
  <c r="G31" i="37"/>
  <c r="G34" i="37"/>
  <c r="G33" i="37"/>
  <c r="G32" i="37"/>
  <c r="G30" i="37"/>
  <c r="G29" i="37"/>
  <c r="G28" i="37"/>
  <c r="G21" i="37"/>
  <c r="G24" i="37"/>
  <c r="G23" i="37"/>
  <c r="G22" i="37"/>
  <c r="G20" i="37"/>
  <c r="G19" i="37"/>
  <c r="G15" i="37"/>
  <c r="G14" i="37"/>
  <c r="G38" i="28"/>
  <c r="G37" i="28"/>
  <c r="G28" i="28"/>
  <c r="G27" i="28"/>
  <c r="G36" i="28"/>
  <c r="G26" i="28"/>
  <c r="G34" i="28"/>
  <c r="G24" i="28"/>
  <c r="G32" i="28"/>
  <c r="G32" i="26"/>
  <c r="G23" i="26"/>
  <c r="G24" i="26"/>
  <c r="G31" i="27"/>
  <c r="F13" i="27"/>
  <c r="G10" i="27"/>
  <c r="E13" i="27"/>
  <c r="G17" i="27"/>
  <c r="G19" i="27"/>
  <c r="G18" i="27"/>
  <c r="G35" i="25" l="1"/>
  <c r="G17" i="25"/>
  <c r="G10" i="25"/>
  <c r="G29" i="22"/>
  <c r="G28" i="22"/>
  <c r="F36" i="34"/>
  <c r="E36" i="34"/>
  <c r="D36" i="34"/>
  <c r="G14" i="34"/>
  <c r="G10" i="34"/>
  <c r="G9" i="34"/>
  <c r="D26" i="34" l="1"/>
  <c r="E26" i="34"/>
  <c r="F26" i="34"/>
  <c r="G31" i="25" l="1"/>
  <c r="G27" i="25"/>
  <c r="G16" i="25" l="1"/>
  <c r="G9" i="25"/>
  <c r="G32" i="39" l="1"/>
  <c r="G23" i="39"/>
  <c r="F38" i="39" l="1"/>
  <c r="E38" i="39"/>
  <c r="D38" i="39"/>
  <c r="G38" i="39" l="1"/>
  <c r="G41" i="39"/>
  <c r="D42" i="39"/>
  <c r="E42" i="39"/>
  <c r="F42" i="39"/>
  <c r="F41" i="39"/>
  <c r="D41" i="39"/>
  <c r="E41" i="39"/>
  <c r="G42" i="39"/>
  <c r="G35" i="26"/>
  <c r="E21" i="22" l="1"/>
  <c r="F21" i="22"/>
  <c r="D21" i="22"/>
  <c r="E14" i="22"/>
  <c r="F14" i="22"/>
  <c r="D14" i="22"/>
  <c r="G34" i="23"/>
  <c r="G25" i="23"/>
  <c r="G35" i="1" l="1"/>
  <c r="F36" i="37" l="1"/>
  <c r="E36" i="37"/>
  <c r="D36" i="37"/>
  <c r="F26" i="37"/>
  <c r="F39" i="37" s="1"/>
  <c r="E26" i="37"/>
  <c r="E39" i="37" s="1"/>
  <c r="D26" i="37"/>
  <c r="D39" i="37" s="1"/>
  <c r="F16" i="37"/>
  <c r="E16" i="37"/>
  <c r="D16" i="37"/>
  <c r="G16" i="37"/>
  <c r="F11" i="37"/>
  <c r="E11" i="37"/>
  <c r="D11" i="37"/>
  <c r="G10" i="37"/>
  <c r="G9" i="37"/>
  <c r="G8" i="37"/>
  <c r="G11" i="37" s="1"/>
  <c r="D40" i="37" l="1"/>
  <c r="E40" i="37"/>
  <c r="F40" i="37"/>
  <c r="G36" i="37"/>
  <c r="G40" i="37" s="1"/>
  <c r="G26" i="37"/>
  <c r="G39" i="37" s="1"/>
  <c r="G34" i="22" l="1"/>
  <c r="G24" i="22"/>
  <c r="G23" i="25"/>
  <c r="G17" i="28"/>
  <c r="G10" i="28"/>
  <c r="G35" i="34" l="1"/>
  <c r="G34" i="34"/>
  <c r="G33" i="34"/>
  <c r="G32" i="34"/>
  <c r="G31" i="34"/>
  <c r="G36" i="34" s="1"/>
  <c r="G30" i="34"/>
  <c r="G29" i="34"/>
  <c r="F16" i="34"/>
  <c r="E16" i="34"/>
  <c r="D16" i="34"/>
  <c r="G16" i="34"/>
  <c r="F11" i="34"/>
  <c r="E11" i="34"/>
  <c r="E39" i="34" s="1"/>
  <c r="D11" i="34"/>
  <c r="G11" i="34"/>
  <c r="G26" i="34" l="1"/>
  <c r="G39" i="34" s="1"/>
  <c r="F39" i="34"/>
  <c r="D40" i="34"/>
  <c r="E40" i="34"/>
  <c r="D39" i="34"/>
  <c r="F40" i="34"/>
  <c r="G40" i="34"/>
  <c r="G33" i="22" l="1"/>
  <c r="D20" i="30" l="1"/>
  <c r="D13" i="30"/>
  <c r="G16" i="30"/>
  <c r="G9" i="30"/>
  <c r="G35" i="28" l="1"/>
  <c r="G25" i="28"/>
  <c r="D13" i="28"/>
  <c r="E40" i="1" l="1"/>
  <c r="F40" i="1"/>
  <c r="D40" i="1"/>
  <c r="E20" i="27"/>
  <c r="F20" i="27"/>
  <c r="D20" i="27"/>
  <c r="D13" i="27"/>
  <c r="G27" i="26"/>
  <c r="E18" i="26"/>
  <c r="F18" i="26"/>
  <c r="D18" i="26"/>
  <c r="E12" i="26"/>
  <c r="F12" i="26"/>
  <c r="D12" i="26"/>
  <c r="G29" i="27" l="1"/>
  <c r="G11" i="27"/>
  <c r="G18" i="25" l="1"/>
  <c r="G11" i="25"/>
  <c r="G36" i="23" l="1"/>
  <c r="G37" i="1" l="1"/>
  <c r="G38" i="1" l="1"/>
  <c r="G24" i="1"/>
  <c r="G28" i="1"/>
  <c r="G19" i="30" l="1"/>
  <c r="G12" i="30"/>
  <c r="G12" i="27" l="1"/>
  <c r="G20" i="27"/>
  <c r="E30" i="1" l="1"/>
  <c r="F30" i="1"/>
  <c r="D30" i="1"/>
  <c r="G32" i="1"/>
  <c r="G25" i="1"/>
  <c r="F35" i="26" l="1"/>
  <c r="G23" i="28"/>
  <c r="G33" i="28"/>
  <c r="K18" i="20" l="1"/>
  <c r="K17" i="20"/>
  <c r="K16" i="20"/>
  <c r="K15" i="20"/>
  <c r="K17" i="18"/>
  <c r="K16" i="18"/>
  <c r="K15" i="18"/>
  <c r="D20" i="28" l="1"/>
  <c r="N15" i="20" s="1"/>
  <c r="E20" i="28" l="1"/>
  <c r="N16" i="20" s="1"/>
  <c r="E13" i="28"/>
  <c r="N16" i="18" s="1"/>
  <c r="F13" i="28"/>
  <c r="N17" i="18" s="1"/>
  <c r="N15" i="18"/>
  <c r="F20" i="28"/>
  <c r="N17" i="20" s="1"/>
  <c r="M15" i="18"/>
  <c r="M15" i="20"/>
  <c r="L18" i="20" l="1"/>
  <c r="L17" i="20"/>
  <c r="L16" i="20"/>
  <c r="L15" i="20"/>
  <c r="L18" i="18" l="1"/>
  <c r="L17" i="18"/>
  <c r="L16" i="18"/>
  <c r="L15" i="18"/>
  <c r="G30" i="25" l="1"/>
  <c r="G22" i="25"/>
  <c r="G28" i="25" s="1"/>
  <c r="G39" i="25" s="1"/>
  <c r="I16" i="18" l="1"/>
  <c r="I15" i="18"/>
  <c r="H15" i="18" l="1"/>
  <c r="G20" i="28" l="1"/>
  <c r="N18" i="20" s="1"/>
  <c r="D13" i="23" l="1"/>
  <c r="G36" i="22" l="1"/>
  <c r="D30" i="22"/>
  <c r="H24" i="18" s="1"/>
  <c r="G27" i="22"/>
  <c r="G30" i="22" s="1"/>
  <c r="H16" i="20"/>
  <c r="H17" i="20"/>
  <c r="H15" i="20"/>
  <c r="H17" i="18"/>
  <c r="H16" i="18"/>
  <c r="D42" i="22" l="1"/>
  <c r="H6" i="18" s="1"/>
  <c r="G19" i="23" l="1"/>
  <c r="G12" i="23"/>
  <c r="E13" i="23"/>
  <c r="G16" i="18" s="1"/>
  <c r="F13" i="23"/>
  <c r="G17" i="18" s="1"/>
  <c r="G15" i="18"/>
  <c r="E20" i="23"/>
  <c r="F20" i="23"/>
  <c r="G17" i="20" l="1"/>
  <c r="G16" i="20"/>
  <c r="G15" i="20"/>
  <c r="F24" i="20"/>
  <c r="E27" i="20" l="1"/>
  <c r="F13" i="1"/>
  <c r="D17" i="18" s="1"/>
  <c r="E20" i="1"/>
  <c r="F20" i="1"/>
  <c r="D17" i="20" s="1"/>
  <c r="D20" i="1"/>
  <c r="G19" i="1"/>
  <c r="D13" i="1"/>
  <c r="D43" i="1" s="1"/>
  <c r="D6" i="18" s="1"/>
  <c r="G12" i="1"/>
  <c r="E13" i="1"/>
  <c r="D16" i="18" s="1"/>
  <c r="D24" i="18" l="1"/>
  <c r="D16" i="20"/>
  <c r="D15" i="20"/>
  <c r="N18" i="18"/>
  <c r="K18" i="18" l="1"/>
  <c r="M16" i="18" l="1"/>
  <c r="M17" i="18"/>
  <c r="M18" i="18" l="1"/>
  <c r="G34" i="25" l="1"/>
  <c r="G33" i="25"/>
  <c r="G25" i="25"/>
  <c r="G19" i="25"/>
  <c r="G12" i="25"/>
  <c r="G33" i="23" l="1"/>
  <c r="G24" i="23"/>
  <c r="G35" i="23"/>
  <c r="G31" i="23"/>
  <c r="G27" i="23"/>
  <c r="G26" i="23"/>
  <c r="G20" i="23" l="1"/>
  <c r="G13" i="23"/>
  <c r="G18" i="18" s="1"/>
  <c r="G18" i="20" l="1"/>
  <c r="G38" i="22"/>
  <c r="G37" i="22"/>
  <c r="H18" i="20"/>
  <c r="H18" i="18"/>
  <c r="H27" i="18" l="1"/>
  <c r="F18" i="18" l="1"/>
  <c r="D38" i="23" l="1"/>
  <c r="E38" i="23"/>
  <c r="F38" i="23"/>
  <c r="E29" i="23"/>
  <c r="F29" i="23"/>
  <c r="G24" i="20" l="1"/>
  <c r="D42" i="23"/>
  <c r="G6" i="20" s="1"/>
  <c r="G26" i="20"/>
  <c r="F42" i="23"/>
  <c r="G8" i="20" s="1"/>
  <c r="G25" i="20"/>
  <c r="E42" i="23"/>
  <c r="G7" i="20" s="1"/>
  <c r="G26" i="18"/>
  <c r="F41" i="23"/>
  <c r="G8" i="18" s="1"/>
  <c r="E41" i="23"/>
  <c r="G7" i="18" s="1"/>
  <c r="G25" i="18"/>
  <c r="G24" i="18"/>
  <c r="D41" i="23"/>
  <c r="G6" i="18" s="1"/>
  <c r="O27" i="18"/>
  <c r="O18" i="20"/>
  <c r="F38" i="30"/>
  <c r="O26" i="20" s="1"/>
  <c r="E38" i="30"/>
  <c r="O25" i="20" s="1"/>
  <c r="D38" i="30"/>
  <c r="O24" i="20" s="1"/>
  <c r="G38" i="30"/>
  <c r="O27" i="20" s="1"/>
  <c r="F29" i="30"/>
  <c r="O26" i="18" s="1"/>
  <c r="E29" i="30"/>
  <c r="O25" i="18" s="1"/>
  <c r="D29" i="30"/>
  <c r="O24" i="18" s="1"/>
  <c r="F20" i="30"/>
  <c r="E20" i="30"/>
  <c r="O16" i="20" s="1"/>
  <c r="F13" i="30"/>
  <c r="E13" i="30"/>
  <c r="O16" i="18" s="1"/>
  <c r="F42" i="30" l="1"/>
  <c r="O8" i="20" s="1"/>
  <c r="O17" i="20"/>
  <c r="D42" i="30"/>
  <c r="O6" i="20" s="1"/>
  <c r="O15" i="20"/>
  <c r="D41" i="30"/>
  <c r="O6" i="18" s="1"/>
  <c r="O15" i="18"/>
  <c r="F41" i="30"/>
  <c r="O8" i="18" s="1"/>
  <c r="O17" i="18"/>
  <c r="G42" i="30"/>
  <c r="O9" i="20" s="1"/>
  <c r="E42" i="30"/>
  <c r="O7" i="20" s="1"/>
  <c r="E41" i="30"/>
  <c r="O7" i="18" s="1"/>
  <c r="G13" i="30"/>
  <c r="G41" i="30" l="1"/>
  <c r="O9" i="18" s="1"/>
  <c r="O18" i="18"/>
  <c r="K26" i="20"/>
  <c r="K25" i="20"/>
  <c r="K24" i="20"/>
  <c r="K27" i="20"/>
  <c r="K26" i="18"/>
  <c r="K25" i="18"/>
  <c r="K24" i="18"/>
  <c r="K6" i="20"/>
  <c r="K7" i="20" l="1"/>
  <c r="K8" i="18"/>
  <c r="K7" i="18"/>
  <c r="K8" i="20"/>
  <c r="K9" i="20"/>
  <c r="K6" i="18"/>
  <c r="K9" i="18"/>
  <c r="K27" i="18"/>
  <c r="G40" i="28"/>
  <c r="F40" i="28"/>
  <c r="E40" i="28"/>
  <c r="D40" i="28"/>
  <c r="F30" i="28"/>
  <c r="E30" i="28"/>
  <c r="D30" i="28"/>
  <c r="G30" i="28"/>
  <c r="G38" i="27"/>
  <c r="F38" i="27"/>
  <c r="E38" i="27"/>
  <c r="D38" i="27"/>
  <c r="E29" i="27"/>
  <c r="D29" i="27"/>
  <c r="E27" i="26"/>
  <c r="F27" i="26"/>
  <c r="D27" i="26"/>
  <c r="M18" i="20"/>
  <c r="M26" i="20"/>
  <c r="E35" i="26"/>
  <c r="M25" i="20" s="1"/>
  <c r="D35" i="26"/>
  <c r="M17" i="20"/>
  <c r="M16" i="20"/>
  <c r="L26" i="18" l="1"/>
  <c r="F41" i="27"/>
  <c r="L8" i="18" s="1"/>
  <c r="L25" i="20"/>
  <c r="E42" i="27"/>
  <c r="L7" i="20" s="1"/>
  <c r="L27" i="18"/>
  <c r="L9" i="18"/>
  <c r="L26" i="20"/>
  <c r="F42" i="27"/>
  <c r="L8" i="20" s="1"/>
  <c r="G42" i="27"/>
  <c r="L9" i="20" s="1"/>
  <c r="L27" i="20"/>
  <c r="L24" i="18"/>
  <c r="D41" i="27"/>
  <c r="L6" i="18" s="1"/>
  <c r="L25" i="18"/>
  <c r="E41" i="27"/>
  <c r="L7" i="18" s="1"/>
  <c r="D42" i="27"/>
  <c r="L6" i="20" s="1"/>
  <c r="L24" i="20"/>
  <c r="F44" i="28"/>
  <c r="N8" i="20" s="1"/>
  <c r="N26" i="20"/>
  <c r="E44" i="28"/>
  <c r="N7" i="20" s="1"/>
  <c r="N25" i="20"/>
  <c r="D44" i="28"/>
  <c r="N6" i="20" s="1"/>
  <c r="N24" i="20"/>
  <c r="G44" i="28"/>
  <c r="N9" i="20" s="1"/>
  <c r="N27" i="20"/>
  <c r="F43" i="28"/>
  <c r="N8" i="18" s="1"/>
  <c r="N26" i="18"/>
  <c r="E43" i="28"/>
  <c r="N7" i="18" s="1"/>
  <c r="N25" i="18"/>
  <c r="G43" i="28"/>
  <c r="N9" i="18" s="1"/>
  <c r="N27" i="18"/>
  <c r="D43" i="28"/>
  <c r="N6" i="18" s="1"/>
  <c r="N24" i="18"/>
  <c r="D39" i="26"/>
  <c r="M6" i="20" s="1"/>
  <c r="M24" i="20"/>
  <c r="F38" i="26"/>
  <c r="M8" i="18" s="1"/>
  <c r="M26" i="18"/>
  <c r="E38" i="26"/>
  <c r="M7" i="18" s="1"/>
  <c r="M25" i="18"/>
  <c r="G38" i="26"/>
  <c r="M9" i="18" s="1"/>
  <c r="M27" i="18"/>
  <c r="D38" i="26"/>
  <c r="M6" i="18" s="1"/>
  <c r="M24" i="18"/>
  <c r="E39" i="26"/>
  <c r="M7" i="20" s="1"/>
  <c r="F39" i="26"/>
  <c r="M8" i="20" s="1"/>
  <c r="J18" i="18"/>
  <c r="J15" i="20"/>
  <c r="F36" i="25"/>
  <c r="J26" i="20" s="1"/>
  <c r="E36" i="25"/>
  <c r="J25" i="20" s="1"/>
  <c r="D36" i="25"/>
  <c r="J24" i="20" s="1"/>
  <c r="G36" i="25"/>
  <c r="J27" i="20" s="1"/>
  <c r="J25" i="18"/>
  <c r="J24" i="18"/>
  <c r="J27" i="18"/>
  <c r="J17" i="20"/>
  <c r="J16" i="20"/>
  <c r="J18" i="20"/>
  <c r="J17" i="18"/>
  <c r="J16" i="18"/>
  <c r="J15" i="18"/>
  <c r="G39" i="26" l="1"/>
  <c r="M9" i="20" s="1"/>
  <c r="M27" i="20"/>
  <c r="F39" i="25"/>
  <c r="J26" i="18"/>
  <c r="F40" i="25"/>
  <c r="G40" i="25"/>
  <c r="D40" i="25"/>
  <c r="J6" i="20" s="1"/>
  <c r="E40" i="25"/>
  <c r="J7" i="20" s="1"/>
  <c r="E39" i="25"/>
  <c r="J7" i="18" s="1"/>
  <c r="D39" i="25"/>
  <c r="J6" i="18" s="1"/>
  <c r="I24" i="18"/>
  <c r="I6" i="18"/>
  <c r="I17" i="20"/>
  <c r="I16" i="20"/>
  <c r="I15" i="20"/>
  <c r="I18" i="20"/>
  <c r="I17" i="18"/>
  <c r="I18" i="18"/>
  <c r="G38" i="23"/>
  <c r="G29" i="23"/>
  <c r="F39" i="22"/>
  <c r="E39" i="22"/>
  <c r="D39" i="22"/>
  <c r="F30" i="22"/>
  <c r="E30" i="22"/>
  <c r="G27" i="20" l="1"/>
  <c r="G42" i="23"/>
  <c r="G9" i="20" s="1"/>
  <c r="D43" i="22"/>
  <c r="H6" i="20" s="1"/>
  <c r="H24" i="20"/>
  <c r="F43" i="22"/>
  <c r="H8" i="20" s="1"/>
  <c r="H26" i="20"/>
  <c r="E43" i="22"/>
  <c r="H7" i="20" s="1"/>
  <c r="H25" i="20"/>
  <c r="E42" i="22"/>
  <c r="H7" i="18" s="1"/>
  <c r="H25" i="18"/>
  <c r="F42" i="22"/>
  <c r="H8" i="18" s="1"/>
  <c r="H26" i="18"/>
  <c r="J8" i="20"/>
  <c r="J8" i="18"/>
  <c r="J9" i="20"/>
  <c r="J9" i="18"/>
  <c r="I9" i="20"/>
  <c r="I27" i="20"/>
  <c r="I6" i="20"/>
  <c r="I24" i="20"/>
  <c r="I26" i="20"/>
  <c r="I8" i="20"/>
  <c r="I25" i="20"/>
  <c r="I7" i="20"/>
  <c r="I25" i="18"/>
  <c r="I7" i="18"/>
  <c r="I8" i="18"/>
  <c r="I26" i="18"/>
  <c r="I9" i="18"/>
  <c r="I27" i="18"/>
  <c r="G41" i="23"/>
  <c r="G9" i="18" s="1"/>
  <c r="G27" i="18"/>
  <c r="G39" i="22"/>
  <c r="G42" i="22"/>
  <c r="H9" i="18" s="1"/>
  <c r="F26" i="20"/>
  <c r="F25" i="20"/>
  <c r="F27" i="20"/>
  <c r="F26" i="18"/>
  <c r="F25" i="18"/>
  <c r="F24" i="18"/>
  <c r="F8" i="18"/>
  <c r="G43" i="22" l="1"/>
  <c r="H9" i="20" s="1"/>
  <c r="H27" i="20"/>
  <c r="F9" i="20"/>
  <c r="F18" i="20"/>
  <c r="F16" i="20"/>
  <c r="F7" i="20"/>
  <c r="F15" i="20"/>
  <c r="F6" i="20"/>
  <c r="F17" i="20"/>
  <c r="F17" i="18"/>
  <c r="F8" i="20"/>
  <c r="F15" i="18"/>
  <c r="F6" i="18"/>
  <c r="F7" i="18"/>
  <c r="F16" i="18"/>
  <c r="E24" i="20"/>
  <c r="F27" i="18" l="1"/>
  <c r="F9" i="18"/>
  <c r="E26" i="20"/>
  <c r="E25" i="20"/>
  <c r="E24" i="18"/>
  <c r="E15" i="18"/>
  <c r="E17" i="20"/>
  <c r="E16" i="20"/>
  <c r="E17" i="18"/>
  <c r="E16" i="18"/>
  <c r="G36" i="1"/>
  <c r="G34" i="1"/>
  <c r="G40" i="1" l="1"/>
  <c r="D25" i="20"/>
  <c r="P25" i="20" s="1"/>
  <c r="E44" i="1"/>
  <c r="D7" i="20" s="1"/>
  <c r="D24" i="20"/>
  <c r="P24" i="20" s="1"/>
  <c r="D44" i="1"/>
  <c r="D6" i="20" s="1"/>
  <c r="E15" i="20"/>
  <c r="E6" i="20"/>
  <c r="E8" i="20"/>
  <c r="E7" i="20"/>
  <c r="E6" i="18"/>
  <c r="E8" i="18"/>
  <c r="E26" i="18"/>
  <c r="E25" i="18"/>
  <c r="E7" i="18"/>
  <c r="E18" i="18"/>
  <c r="G27" i="1"/>
  <c r="G26" i="1"/>
  <c r="R24" i="20" l="1"/>
  <c r="T24" i="20" s="1"/>
  <c r="Q24" i="20"/>
  <c r="Q25" i="20"/>
  <c r="R25" i="20"/>
  <c r="T25" i="20" s="1"/>
  <c r="E18" i="20"/>
  <c r="E9" i="20"/>
  <c r="E9" i="18"/>
  <c r="E27" i="18"/>
  <c r="G30" i="1"/>
  <c r="G18" i="1"/>
  <c r="G17" i="1"/>
  <c r="G15" i="1"/>
  <c r="G11" i="1"/>
  <c r="G10" i="1"/>
  <c r="G20" i="1" l="1"/>
  <c r="P16" i="20"/>
  <c r="P7" i="20"/>
  <c r="P15" i="20"/>
  <c r="P6" i="20"/>
  <c r="R6" i="20" s="1"/>
  <c r="T6" i="20" s="1"/>
  <c r="P17" i="20"/>
  <c r="G8" i="1"/>
  <c r="Q15" i="20" l="1"/>
  <c r="R15" i="20"/>
  <c r="T15" i="20" s="1"/>
  <c r="Q7" i="20"/>
  <c r="R7" i="20"/>
  <c r="T7" i="20" s="1"/>
  <c r="Q17" i="20"/>
  <c r="R17" i="20"/>
  <c r="T17" i="20" s="1"/>
  <c r="Q16" i="20"/>
  <c r="R16" i="20"/>
  <c r="T16" i="20" s="1"/>
  <c r="Q6" i="20"/>
  <c r="D18" i="20"/>
  <c r="P18" i="20" s="1"/>
  <c r="G13" i="1"/>
  <c r="D18" i="18" s="1"/>
  <c r="Q18" i="20" l="1"/>
  <c r="R18" i="20"/>
  <c r="T18" i="20" s="1"/>
  <c r="P17" i="18"/>
  <c r="P18" i="18"/>
  <c r="P16" i="18"/>
  <c r="Q18" i="18" l="1"/>
  <c r="R18" i="18"/>
  <c r="T18" i="18" s="1"/>
  <c r="Q17" i="18"/>
  <c r="R17" i="18"/>
  <c r="T17" i="18" s="1"/>
  <c r="Q16" i="18"/>
  <c r="R16" i="18"/>
  <c r="T16" i="18" s="1"/>
  <c r="D15" i="18"/>
  <c r="D9" i="18" l="1"/>
  <c r="P9" i="18" s="1"/>
  <c r="D27" i="18"/>
  <c r="P27" i="18"/>
  <c r="P15" i="18"/>
  <c r="Q9" i="18" l="1"/>
  <c r="R9" i="18"/>
  <c r="T9" i="18" s="1"/>
  <c r="Q27" i="18"/>
  <c r="R27" i="18"/>
  <c r="T27" i="18" s="1"/>
  <c r="Q15" i="18"/>
  <c r="R15" i="18"/>
  <c r="T15" i="18" s="1"/>
  <c r="D26" i="20" l="1"/>
  <c r="F44" i="1"/>
  <c r="D8" i="20" s="1"/>
  <c r="E43" i="1"/>
  <c r="D7" i="18" s="1"/>
  <c r="P7" i="18" s="1"/>
  <c r="D25" i="18"/>
  <c r="P25" i="18" s="1"/>
  <c r="D26" i="18"/>
  <c r="P26" i="18" s="1"/>
  <c r="F43" i="1"/>
  <c r="D8" i="18" s="1"/>
  <c r="P8" i="18" s="1"/>
  <c r="P26" i="20"/>
  <c r="P24" i="18"/>
  <c r="P6" i="18"/>
  <c r="Q6" i="18" s="1"/>
  <c r="Q25" i="18" l="1"/>
  <c r="R25" i="18"/>
  <c r="T25" i="18" s="1"/>
  <c r="Q7" i="18"/>
  <c r="R7" i="18"/>
  <c r="T7" i="18" s="1"/>
  <c r="Q24" i="18"/>
  <c r="R24" i="18"/>
  <c r="T24" i="18" s="1"/>
  <c r="Q8" i="18"/>
  <c r="R8" i="18"/>
  <c r="T8" i="18" s="1"/>
  <c r="Q26" i="20"/>
  <c r="R26" i="20"/>
  <c r="T26" i="20" s="1"/>
  <c r="R6" i="18"/>
  <c r="T6" i="18" s="1"/>
  <c r="Q26" i="18"/>
  <c r="R26" i="18"/>
  <c r="T26" i="18" s="1"/>
  <c r="D27" i="20" l="1"/>
  <c r="P27" i="20" s="1"/>
  <c r="D9" i="20"/>
  <c r="P9" i="20" s="1"/>
  <c r="P8" i="20"/>
  <c r="Q9" i="20" l="1"/>
  <c r="R9" i="20"/>
  <c r="T9" i="20" s="1"/>
  <c r="Q8" i="20"/>
  <c r="R8" i="20"/>
  <c r="T8" i="20" s="1"/>
  <c r="Q27" i="20"/>
  <c r="R27" i="20"/>
  <c r="T27" i="20" s="1"/>
</calcChain>
</file>

<file path=xl/sharedStrings.xml><?xml version="1.0" encoding="utf-8"?>
<sst xmlns="http://schemas.openxmlformats.org/spreadsheetml/2006/main" count="1200" uniqueCount="329">
  <si>
    <t>№ рецептуры</t>
  </si>
  <si>
    <t>Прием пищи                                                                                                                                                                                                                                                                                                                  Наименование блюда</t>
  </si>
  <si>
    <t>Масса порции</t>
  </si>
  <si>
    <t>Пищевые вещества</t>
  </si>
  <si>
    <t>Б</t>
  </si>
  <si>
    <t>Ж</t>
  </si>
  <si>
    <t>У</t>
  </si>
  <si>
    <t>Энергетическая ценность</t>
  </si>
  <si>
    <t>Итого:</t>
  </si>
  <si>
    <t>Обед 7-11 лет</t>
  </si>
  <si>
    <t>Утверждаю</t>
  </si>
  <si>
    <t>ПРИМЕРНОЕ  ДВУХНЕДЕЛЬНОЕ</t>
  </si>
  <si>
    <t>МЕНЮ ЗАВТРАКОВ И ОБЕДОВ ДЛЯ</t>
  </si>
  <si>
    <t>ОБУЧАЮЩИХСЯ ВОЗРАСТНЫХ КАТЕГОРИЙ</t>
  </si>
  <si>
    <t>7-11 лет и с 11 лет и старше</t>
  </si>
  <si>
    <t>г. Туринск</t>
  </si>
  <si>
    <t>Завтрак с 7 до 11 лет</t>
  </si>
  <si>
    <t xml:space="preserve"> </t>
  </si>
  <si>
    <t>1. Сборник технических нормативов - Сборник рецептур блюд и кулинарных изделий для предприятий общественного питания при общеобразовательных школах / Под ред. В.Т.Лапшиной. – М.: Хлебпродинформ, 2004. – 639 с.</t>
  </si>
  <si>
    <t xml:space="preserve">При составлении примерного двухнедельного меню завтраков и обедов  использовалась следующая литература: </t>
  </si>
  <si>
    <t>Название пищевых веществ</t>
  </si>
  <si>
    <t>ед. измерения</t>
  </si>
  <si>
    <t>№ дня</t>
  </si>
  <si>
    <t>Белки</t>
  </si>
  <si>
    <t>г</t>
  </si>
  <si>
    <t>Жиры</t>
  </si>
  <si>
    <t>Углеводы</t>
  </si>
  <si>
    <t>Ккал</t>
  </si>
  <si>
    <t>Всего</t>
  </si>
  <si>
    <t>Бутерброд с маслом сливочным</t>
  </si>
  <si>
    <t>Каша ячневая вязкая с маслом сливочным</t>
  </si>
  <si>
    <t>200/15</t>
  </si>
  <si>
    <t>Кофейный напиток</t>
  </si>
  <si>
    <t>Пром.</t>
  </si>
  <si>
    <t>Хлеб пшеничный витаминизированный</t>
  </si>
  <si>
    <t>Хлеб ржаной</t>
  </si>
  <si>
    <t>250/10</t>
  </si>
  <si>
    <t>Бутерброд с сыром</t>
  </si>
  <si>
    <t>Омлет натуральный с маслом сливочным</t>
  </si>
  <si>
    <t>200/10</t>
  </si>
  <si>
    <t>Какао с молоком</t>
  </si>
  <si>
    <t>ВРО 64</t>
  </si>
  <si>
    <t>Компот из вишни витаминизированный</t>
  </si>
  <si>
    <t>СТН 16/10</t>
  </si>
  <si>
    <t>Чай с  молоком</t>
  </si>
  <si>
    <t>Фрукт</t>
  </si>
  <si>
    <t>СТН 18/1</t>
  </si>
  <si>
    <t>Салат из помидоров с маслом растительным</t>
  </si>
  <si>
    <t>Чай с сахаром</t>
  </si>
  <si>
    <t>250/25</t>
  </si>
  <si>
    <t>Напиток из клюквы витаминизированный</t>
  </si>
  <si>
    <t>СТН 22/1</t>
  </si>
  <si>
    <t>Салат из огурцов с маслом растительным</t>
  </si>
  <si>
    <t>Борщ с картофелем и сметаной</t>
  </si>
  <si>
    <t>СТН 1/10</t>
  </si>
  <si>
    <t>Компот из яблок и кураги витаминизированный</t>
  </si>
  <si>
    <t>1шт</t>
  </si>
  <si>
    <t>200/5</t>
  </si>
  <si>
    <t>250/5</t>
  </si>
  <si>
    <t>Рассольник "Ленинградский" со сметаной</t>
  </si>
  <si>
    <t>СТН 21/2</t>
  </si>
  <si>
    <t>Суп - лапша с курой</t>
  </si>
  <si>
    <t>СТН 30/8</t>
  </si>
  <si>
    <t>Борщ с капустой и картофелем,  сметаной</t>
  </si>
  <si>
    <t xml:space="preserve">Фрукт </t>
  </si>
  <si>
    <t>Сок 0,2</t>
  </si>
  <si>
    <t>Запеканка из творога  со сущенным молоком</t>
  </si>
  <si>
    <t>15,4-19,25</t>
  </si>
  <si>
    <t xml:space="preserve">рекомендуемое к-во пищ. в-в на 1 ребенка  20-25% от суточного рациона </t>
  </si>
  <si>
    <t>Потребность в пищевых веществах и энергии обучающихся общеобразовательных учреждений в возрасте с 7 до 11 лет</t>
  </si>
  <si>
    <t>Э.Ц.</t>
  </si>
  <si>
    <t>Вит."с"</t>
  </si>
  <si>
    <t>15,8-19,75</t>
  </si>
  <si>
    <t>67-83,75</t>
  </si>
  <si>
    <t>470-587,5</t>
  </si>
  <si>
    <t>Ведомость контроля за рационом питания (анализ каллорийности завтрак) с 7 до 11 лет</t>
  </si>
  <si>
    <t>Ведомость контроля за рационом питания (анализ каллорийности завтрак + обед) с 7 до 11 лет</t>
  </si>
  <si>
    <t>18-22,5</t>
  </si>
  <si>
    <t>18,4-23</t>
  </si>
  <si>
    <t>76,6-96</t>
  </si>
  <si>
    <t>542,6-678</t>
  </si>
  <si>
    <t>Итого с 7 до 11 лет</t>
  </si>
  <si>
    <t>38,5-46,15</t>
  </si>
  <si>
    <t>39,5-47,4</t>
  </si>
  <si>
    <t>167,5-201</t>
  </si>
  <si>
    <t>1175-1410</t>
  </si>
  <si>
    <t>23,7-27,65</t>
  </si>
  <si>
    <t>100,5-117,25</t>
  </si>
  <si>
    <t>705-822,5</t>
  </si>
  <si>
    <t>45-54</t>
  </si>
  <si>
    <t>46-55,2</t>
  </si>
  <si>
    <t>1356,5-1628</t>
  </si>
  <si>
    <t>191,5-230,05</t>
  </si>
  <si>
    <t>27-31,5</t>
  </si>
  <si>
    <t>27,6-32,2</t>
  </si>
  <si>
    <t>114,9-134,05</t>
  </si>
  <si>
    <t>100/10</t>
  </si>
  <si>
    <t xml:space="preserve">Колбаски "витаминные" из филе куриного с маслом сливочным </t>
  </si>
  <si>
    <t>Итго с 7 до 11 лет</t>
  </si>
  <si>
    <t>Итого с 11 лет</t>
  </si>
  <si>
    <t>Напиток клюквенный витаминизированный</t>
  </si>
  <si>
    <t>рекомендуемое к-во пищ. в-в на 1 ребенка  30-35% от суточного рациона</t>
  </si>
  <si>
    <t>рекомендуемое к-во пищ. в-в на 1 ребенка  50-60% от суточного рациона</t>
  </si>
  <si>
    <t>Суп картофельный с рыбой</t>
  </si>
  <si>
    <t>250/15</t>
  </si>
  <si>
    <t>СТН 6/8</t>
  </si>
  <si>
    <t>Рагу из отварного мяса говядины</t>
  </si>
  <si>
    <t>200/25</t>
  </si>
  <si>
    <t>Среднняя за 12 дней</t>
  </si>
  <si>
    <t>Макаронные изделия отварные</t>
  </si>
  <si>
    <t>Напиток "Витошка"</t>
  </si>
  <si>
    <t>ТК 2 "Палитра"</t>
  </si>
  <si>
    <t>Кисель "Витошка"</t>
  </si>
  <si>
    <t>ТК 3 "Палитра"</t>
  </si>
  <si>
    <t>Компот из смородины витаминизированный</t>
  </si>
  <si>
    <t>23,1 -26,9</t>
  </si>
  <si>
    <t>затрак 20-25%</t>
  </si>
  <si>
    <t>обед 30-35%</t>
  </si>
  <si>
    <t>всего 50-60%</t>
  </si>
  <si>
    <t>813,9-950</t>
  </si>
  <si>
    <t xml:space="preserve">Котлета из говядины  </t>
  </si>
  <si>
    <t xml:space="preserve">Котлета из говядины </t>
  </si>
  <si>
    <t>Директор ООО</t>
  </si>
  <si>
    <t>Директор МАОУ "Ленская СОШ"</t>
  </si>
  <si>
    <t>"Комбинат школьного питания"</t>
  </si>
  <si>
    <t>Директор МАОУ ООШ №4</t>
  </si>
  <si>
    <t>Директор МАОУ "Липовская СОШ"</t>
  </si>
  <si>
    <t>Директор МАОУ "Городищенская СОШ"</t>
  </si>
  <si>
    <t>Директор МАОУ СОШ №3</t>
  </si>
  <si>
    <t>Директор МАОУ "Коркинская СОШ"</t>
  </si>
  <si>
    <t>Директор МАОУ "Чукреевская СОШ"</t>
  </si>
  <si>
    <t>Директор МАОУ "Леонтьевская СОШ"</t>
  </si>
  <si>
    <t>Директор МАОУ "Фабричная СОШ"</t>
  </si>
  <si>
    <t>Субпродукты(печень, сердце), тушенные в томатном соусе</t>
  </si>
  <si>
    <t>Каша гречневая рассыпчатая</t>
  </si>
  <si>
    <t xml:space="preserve">5. Санитарно-эпидемиологические правила и нормы СанПиН 2.3/2.4.3590-20 "САНИТАРНО-ЭПИДЕМИОЛОГИЧЕСКИЕ ТРЕБОВАНИЯ К ОРГАНИЗАЦИИ ОБЩЕСТВЕННОГО ПИТАНИЯ НАСЕЛЕНИЯ" </t>
  </si>
  <si>
    <t>90/5</t>
  </si>
  <si>
    <t>Капуста тушенная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</si>
  <si>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Наименование блюда                                             возрастная категория</t>
  </si>
  <si>
    <t xml:space="preserve"> Неделя первая </t>
  </si>
  <si>
    <t>День первый</t>
  </si>
  <si>
    <t>День второй</t>
  </si>
  <si>
    <t xml:space="preserve"> Неделя первая</t>
  </si>
  <si>
    <t>День третий</t>
  </si>
  <si>
    <t>День четвертый</t>
  </si>
  <si>
    <t>День седьмой</t>
  </si>
  <si>
    <t xml:space="preserve"> Неделя вторая</t>
  </si>
  <si>
    <t>День пятый</t>
  </si>
  <si>
    <t>День восьмой</t>
  </si>
  <si>
    <t>День девятый</t>
  </si>
  <si>
    <t>День десятый</t>
  </si>
  <si>
    <t>День одинадцатый</t>
  </si>
  <si>
    <t>День двенадцатый</t>
  </si>
  <si>
    <t>Согласовано</t>
  </si>
  <si>
    <t xml:space="preserve">  ____________________________</t>
  </si>
  <si>
    <t>______________Н.А.Вагура</t>
  </si>
  <si>
    <t>Картофель в молоке</t>
  </si>
  <si>
    <t>СТН 2/3</t>
  </si>
  <si>
    <t>Директор МАОУ СОШ №1</t>
  </si>
  <si>
    <t>им. Ю. А. Гагарина            г. Туринск</t>
  </si>
  <si>
    <t>Директор МАОУ "Благовещенская СОШ"</t>
  </si>
  <si>
    <t>Директор МАОУ " Усениновская СОШ"</t>
  </si>
  <si>
    <t>Директор МАОУ СОШ №2</t>
  </si>
  <si>
    <t>им. Ж.И. Алферова                    г. Туринск</t>
  </si>
  <si>
    <t>____________________________________________________</t>
  </si>
  <si>
    <t>День шестой</t>
  </si>
  <si>
    <t>СТН 25/2</t>
  </si>
  <si>
    <t>Суп молочный с овощами и гренками</t>
  </si>
  <si>
    <t>Директор МАОУ "Шухруповская ООШ"</t>
  </si>
  <si>
    <t>Ведомость контроля за рационом питания (анализ каллорийности завтрак + обед) с 12 лет и старше</t>
  </si>
  <si>
    <t>Ведомость контроля за рационом питания (анализ каллорийности завтрак) с 12 лет и старше</t>
  </si>
  <si>
    <t>Ведомость контроля за рационом питания (анализ каллорийности обед) с 12 лет и старше</t>
  </si>
  <si>
    <t>Куриные шарики "Чемпион"</t>
  </si>
  <si>
    <t>18,5/5</t>
  </si>
  <si>
    <t>18,5/10</t>
  </si>
  <si>
    <t>Суп картофельный с горохом и гренками</t>
  </si>
  <si>
    <t>Суп картофельный с горохом  и гренками</t>
  </si>
  <si>
    <t>СТН 18/5</t>
  </si>
  <si>
    <t>18,5/15</t>
  </si>
  <si>
    <t>200/20</t>
  </si>
  <si>
    <t>250/20</t>
  </si>
  <si>
    <t>18,5/20</t>
  </si>
  <si>
    <t xml:space="preserve">Кнели из мяса говядины, запеченные </t>
  </si>
  <si>
    <t>Рыбные палочки "Фиш Фингрез"</t>
  </si>
  <si>
    <t>Суп из овощей со  сметаной</t>
  </si>
  <si>
    <t>Суп из овощей со сметаной</t>
  </si>
  <si>
    <t>ВРО 52</t>
  </si>
  <si>
    <t>Котлета "Аленушкина загадка"</t>
  </si>
  <si>
    <t xml:space="preserve">Макаронные изделия отварные </t>
  </si>
  <si>
    <t>Компот  из вишни и клубники витаминизированный</t>
  </si>
  <si>
    <t>18,5/25</t>
  </si>
  <si>
    <t>Каша жидкая рисовая с маслом сливочным</t>
  </si>
  <si>
    <t>Ватрушка с сыром</t>
  </si>
  <si>
    <t>180/35</t>
  </si>
  <si>
    <t>180/70</t>
  </si>
  <si>
    <t>Бутерброд с маслом</t>
  </si>
  <si>
    <t>"01" марта 2022г</t>
  </si>
  <si>
    <t>с 01 марта 2022года</t>
  </si>
  <si>
    <t>с 01 марта 2021года</t>
  </si>
  <si>
    <t>Завтрак с  12 лет и старше</t>
  </si>
  <si>
    <t>Обед с 12 лет и старше</t>
  </si>
  <si>
    <t xml:space="preserve">Возрастная группа: 7-11 лет, с 12 лет и старше </t>
  </si>
  <si>
    <t>Выполнение, % дневной нормы</t>
  </si>
  <si>
    <t>200/40</t>
  </si>
  <si>
    <t>Творожная запеканка "Неженка" со сгущенным молоком</t>
  </si>
  <si>
    <t>Картофель в молоке/цветная капуста отварная</t>
  </si>
  <si>
    <t>СТН 27/3</t>
  </si>
  <si>
    <t>Рагу из овощей</t>
  </si>
  <si>
    <t>Итого с  12 лет</t>
  </si>
  <si>
    <t>Итго с 12 лет</t>
  </si>
  <si>
    <t>Итого с 12 лет</t>
  </si>
  <si>
    <t>230/60</t>
  </si>
  <si>
    <t>Каша вязкая Кус-кус с маслом сливочным</t>
  </si>
  <si>
    <t>6. Региональный стандарт оказания услуг по организации питания обучающихся общеобразовательных организаций, расположенных на территории Свердловской области. Методические рекомендации. Екатеренбург 2021.</t>
  </si>
  <si>
    <t>7. Химический состав российских пищевых продуктов: Справочник / Под ред. член.-корр. МАИ, проф. И.М. Скурихина и академика РАМН, проф. В.А.Тутельяна. – М.: ДеЛи принт, 2002 – 236 с.</t>
  </si>
  <si>
    <t>8. ГИГИЕНА ДЕТЕЙ И ПОДРОСТКОВ . РЕКОМЕНДАЦИИ ПО ОРГАНИЗАЦИИ ПИТАНИЯ ОБУЧАЮЩИХСЯ ОБЩЕОБРАЗОВАТЕЛЬНЫХ ОРГАНИЗАЦИЙ. Методические рекомендации МР 2.4.0179-20</t>
  </si>
  <si>
    <t>3. Единый сбоник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учреждений/ Составители профессор Перевалов А.Я., профессор Т апешкина Н.В. - Издание 4-е, дополненное и исправленное г. Пермь 2021г (ЕСТН)</t>
  </si>
  <si>
    <t>4. Официальное справочно - информационное методическое издание Министерства общего и профессионального образования Свердловской области. Вестник регионального образования / Под редакцией Н.И. Казакова, Е.Л. Перевозкина, Л.И. Ситник, Е.Г. Темко - Министерство общего и профессионального образования Свердловской области, 2006г, ГОУ "Центр " Учебная книга", 2006год  (ВРО)</t>
  </si>
  <si>
    <t>2. Сборник технических нормативов для питания детей в организациях отдыха и оздоровления./ Автор – составитель: Д.В. Гращенков, О.В. Чугунова –  Министерство агропромышленного комплекса и продовольствия Свердловской области УрГЭУ Екатеринбург 2015 г. (СТН)</t>
  </si>
  <si>
    <t>Щи из свежей капусты с картофелем и сметаной</t>
  </si>
  <si>
    <t>ЕСТН 104</t>
  </si>
  <si>
    <t>ЕСТН 289</t>
  </si>
  <si>
    <t>Вареники ленивые с маслом сливочным</t>
  </si>
  <si>
    <t>ЕСТН 229</t>
  </si>
  <si>
    <t>Каша "Дружба" с маслом сливочным</t>
  </si>
  <si>
    <t>Ведомость контроля за рационом питания (анализ каллорийности обед) с 7 до 11 лет</t>
  </si>
  <si>
    <t>Ведомость контроля за рационом питания</t>
  </si>
  <si>
    <t xml:space="preserve">                            по расходу продуктов питания </t>
  </si>
  <si>
    <t xml:space="preserve">         Предприятие: ООО "Комбинат школьного питания"</t>
  </si>
  <si>
    <t xml:space="preserve">на март - май </t>
  </si>
  <si>
    <t>2022 год</t>
  </si>
  <si>
    <t xml:space="preserve">          Продукты питания</t>
  </si>
  <si>
    <t>Единица измерения-</t>
  </si>
  <si>
    <t>Д В У Х Р А З О В О Е    П И Т А Н И Е</t>
  </si>
  <si>
    <t xml:space="preserve">среднесуточные наборы пищевой продукции для организации питания детей с 7 до 11 лет (в нетто г, на 1 ребенка в сутки) </t>
  </si>
  <si>
    <t>наименование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</si>
  <si>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</si>
  <si>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</si>
  <si>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</si>
  <si>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</si>
  <si>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</si>
  <si>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</si>
  <si>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</si>
  <si>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</si>
  <si>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</si>
  <si>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</si>
  <si>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</si>
  <si>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</si>
  <si>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 xml:space="preserve">ИТОГО (г) </t>
  </si>
  <si>
    <t>СРЕДНЯЯ ЗА ДЕНЬ (в г)</t>
  </si>
  <si>
    <t>Отклонение от нормы (+,-) в %</t>
  </si>
  <si>
    <t>Ед. измерения</t>
  </si>
  <si>
    <t>Выход - вес порций</t>
  </si>
  <si>
    <t>х</t>
  </si>
  <si>
    <t>грамм</t>
  </si>
  <si>
    <t>Хлеб пшеничный</t>
  </si>
  <si>
    <t>ОВОЩИ: Овощная смесь, фасоль, зеленый горошек, лук, морковь, огурцы консервированные,огурцы свежие, помидоры свежие, томатная паста, капуста свежая, свекла</t>
  </si>
  <si>
    <t>Мука пшеничная</t>
  </si>
  <si>
    <t>Крупа, бобовые</t>
  </si>
  <si>
    <t>Макаронные изделия</t>
  </si>
  <si>
    <t>КРУПЫ: Горох, крупа перловая, крупа рисовая, крупа пшенная, крупа ячневая, крупа "Кус-кус", крупа гречневая, крупа кукурузная</t>
  </si>
  <si>
    <t>Картофель</t>
  </si>
  <si>
    <t>Овощи свежие, зелень</t>
  </si>
  <si>
    <t>ФРУКТЫ СВЕЖИЕ: Апельсины, смородина, вишня, яблоко, яблоко блюда, клубника, повидло, клюква.</t>
  </si>
  <si>
    <t>Фрукты (плоды) свежие</t>
  </si>
  <si>
    <t>Фрукты (плоды) сухие, в т. ч. шиповник</t>
  </si>
  <si>
    <t>Соки плодовощные, напитки витаминизированные, в т.ч. Инстантные</t>
  </si>
  <si>
    <t>ФРУКТЫ СУХИЕ: Напиток "Витошка", Кисель "Витошка", курага</t>
  </si>
  <si>
    <t>Мясо жилованное</t>
  </si>
  <si>
    <t>Субпродукты</t>
  </si>
  <si>
    <t>Птица (цыплята -бройлеры потрошенные - 1 кат)</t>
  </si>
  <si>
    <t>СОКИ, НАПИТКИ ВИТАМИНИЗИРОВАННЫЕ: Напиток "Витошка", Кисель "Витошка", сок 0,2</t>
  </si>
  <si>
    <t>Рыба - филе</t>
  </si>
  <si>
    <t xml:space="preserve">Молоко </t>
  </si>
  <si>
    <t>Кисломолочные продукты</t>
  </si>
  <si>
    <t>СУБПРОДУКТЫ: Сердце, печень</t>
  </si>
  <si>
    <t>Творог</t>
  </si>
  <si>
    <t>КУРА: Филе куриное, кура</t>
  </si>
  <si>
    <t>Сыр</t>
  </si>
  <si>
    <t>РЫБА: Горбуша, филе минтая</t>
  </si>
  <si>
    <t xml:space="preserve">Сметана </t>
  </si>
  <si>
    <t>Масло сливочное</t>
  </si>
  <si>
    <t>МОЛОКО: Молоко, молоко сгущенное (1:4)</t>
  </si>
  <si>
    <t>Масло растительное</t>
  </si>
  <si>
    <t>Яйцо</t>
  </si>
  <si>
    <t>Сахар</t>
  </si>
  <si>
    <t>Пр=(В-А)/А*100</t>
  </si>
  <si>
    <t>Кондитерские изделия</t>
  </si>
  <si>
    <t>Чай</t>
  </si>
  <si>
    <t>А- исходное значение</t>
  </si>
  <si>
    <t>Какао</t>
  </si>
  <si>
    <t>В - конечное значение</t>
  </si>
  <si>
    <t xml:space="preserve">Дрожжи </t>
  </si>
  <si>
    <t>Крахмал</t>
  </si>
  <si>
    <t>Соль</t>
  </si>
  <si>
    <t>Специи</t>
  </si>
  <si>
    <t xml:space="preserve">среднесуточные наборы пищевой продукции для организации питания детей с 12 лет (в нетто г, на 1 ребенка в сутки) </t>
  </si>
  <si>
    <t xml:space="preserve">ИТОГО </t>
  </si>
  <si>
    <t>норма (-40)</t>
  </si>
  <si>
    <t>на март - май</t>
  </si>
  <si>
    <t>Директор</t>
  </si>
  <si>
    <t>ЕСТН326</t>
  </si>
  <si>
    <t>Бефстроганов из отварной говядины</t>
  </si>
  <si>
    <t>Макаронные изделия отварные/ фасоль зеленая стручковая отварная</t>
  </si>
  <si>
    <t>ЕСТН350</t>
  </si>
  <si>
    <t>ВРО 43</t>
  </si>
  <si>
    <t>Суфле "Рыбка"/смесь мексиканская припущенная</t>
  </si>
  <si>
    <t>Тефтели из говядины с рисом - "ёжики"</t>
  </si>
  <si>
    <t>Дополнительный гарнир: капуста запеченная</t>
  </si>
  <si>
    <t>Запеканка картофельная с мясом</t>
  </si>
  <si>
    <t>ЕСТН 334</t>
  </si>
  <si>
    <t>Компот из кураги витаминизированный</t>
  </si>
  <si>
    <t>ЕСТН288</t>
  </si>
  <si>
    <t>Тефтели.Белип</t>
  </si>
  <si>
    <t>Рис отварной</t>
  </si>
  <si>
    <t>200/0,06</t>
  </si>
  <si>
    <t>200/0,07</t>
  </si>
  <si>
    <t>СТН 3/6</t>
  </si>
  <si>
    <t>Омлет с овощами "Сеньор помидор"</t>
  </si>
  <si>
    <t>190/20</t>
  </si>
  <si>
    <t>240/20</t>
  </si>
  <si>
    <t>150/60</t>
  </si>
  <si>
    <t>180/60</t>
  </si>
  <si>
    <t>220/10</t>
  </si>
  <si>
    <t>150/10</t>
  </si>
  <si>
    <t xml:space="preserve">Кашая вязкая гречнева с маслом </t>
  </si>
  <si>
    <t>Каша   жидкая пшенаяс маслом сливочным</t>
  </si>
  <si>
    <t>Кртофель отварной с маслом сливочным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</si>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</sst>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0.00;[Red]0.00"/>
    <numFmt numFmtId="168" formatCode="#,##0.000"/>
  </numFmts>
  <fonts count="7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2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sz val="16"/>
      <name val="Arial Cyr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8"/>
      <name val="Pragmatica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sz val="7"/>
      <name val="Pragmatica"/>
    </font>
    <font>
      <b/>
      <i/>
      <sz val="14"/>
      <name val="Arial Cyr"/>
      <charset val="204"/>
    </font>
    <font>
      <i/>
      <sz val="10"/>
      <name val="Arial Cyr"/>
      <charset val="204"/>
    </font>
    <font>
      <sz val="14"/>
      <color indexed="12"/>
      <name val="Arial Cyr"/>
      <family val="2"/>
      <charset val="204"/>
    </font>
    <font>
      <sz val="14"/>
      <color indexed="10"/>
      <name val="Arial Cyr"/>
      <family val="2"/>
      <charset val="204"/>
    </font>
    <font>
      <sz val="9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sz val="12"/>
      <name val="Pragmatica"/>
      <charset val="204"/>
    </font>
    <font>
      <b/>
      <i/>
      <sz val="10"/>
      <name val="Pragmatica"/>
    </font>
    <font>
      <sz val="10"/>
      <name val="Arial"/>
      <family val="2"/>
      <charset val="204"/>
    </font>
    <font>
      <sz val="12"/>
      <color indexed="10"/>
      <name val="Arial Cyr"/>
      <family val="2"/>
      <charset val="204"/>
    </font>
    <font>
      <sz val="7"/>
      <name val="Arial"/>
      <family val="2"/>
      <charset val="204"/>
    </font>
    <font>
      <sz val="7"/>
      <color indexed="10"/>
      <name val="Arial Cyr"/>
      <family val="2"/>
      <charset val="204"/>
    </font>
    <font>
      <sz val="16"/>
      <color indexed="12"/>
      <name val="Arial"/>
      <family val="2"/>
      <charset val="204"/>
    </font>
    <font>
      <b/>
      <sz val="16"/>
      <color indexed="12"/>
      <name val="Arial Cyr"/>
      <charset val="204"/>
    </font>
    <font>
      <b/>
      <sz val="16"/>
      <color indexed="8"/>
      <name val="Arial Cyr"/>
      <charset val="204"/>
    </font>
    <font>
      <b/>
      <sz val="14"/>
      <color indexed="12"/>
      <name val="Arial Cyr"/>
      <charset val="204"/>
    </font>
    <font>
      <sz val="12"/>
      <color indexed="12"/>
      <name val="Arial"/>
      <family val="2"/>
      <charset val="204"/>
    </font>
    <font>
      <sz val="12"/>
      <color indexed="8"/>
      <name val="Arial Cyr"/>
      <family val="2"/>
      <charset val="204"/>
    </font>
    <font>
      <sz val="18"/>
      <name val="Times New Roman"/>
      <family val="1"/>
      <charset val="204"/>
    </font>
    <font>
      <sz val="16"/>
      <color indexed="12"/>
      <name val="Pragmatica"/>
    </font>
    <font>
      <sz val="10"/>
      <name val="Times New Roman"/>
      <family val="1"/>
      <charset val="204"/>
    </font>
    <font>
      <sz val="18"/>
      <name val="Arial Cyr"/>
      <charset val="204"/>
    </font>
    <font>
      <sz val="12"/>
      <color indexed="12"/>
      <name val="Pragmatica"/>
    </font>
    <font>
      <sz val="12"/>
      <color indexed="12"/>
      <name val="Arial Cyr"/>
      <charset val="204"/>
    </font>
    <font>
      <sz val="12"/>
      <color indexed="12"/>
      <name val="Arial Cyr"/>
      <family val="2"/>
      <charset val="204"/>
    </font>
    <font>
      <sz val="12"/>
      <color indexed="10"/>
      <name val="Pragmatica"/>
    </font>
    <font>
      <sz val="10"/>
      <color indexed="12"/>
      <name val="Arial Cyr"/>
      <charset val="204"/>
    </font>
    <font>
      <sz val="14"/>
      <color indexed="12"/>
      <name val="Arial"/>
      <family val="2"/>
      <charset val="204"/>
    </font>
    <font>
      <sz val="20"/>
      <name val="Times New Roman"/>
      <family val="1"/>
      <charset val="204"/>
    </font>
    <font>
      <sz val="16"/>
      <color indexed="12"/>
      <name val="Arial Unicode MS"/>
      <family val="2"/>
      <charset val="204"/>
    </font>
    <font>
      <sz val="18"/>
      <color indexed="12"/>
      <name val="Arial"/>
      <family val="2"/>
      <charset val="204"/>
    </font>
    <font>
      <b/>
      <sz val="16"/>
      <name val="Arial"/>
      <family val="2"/>
      <charset val="204"/>
    </font>
    <font>
      <sz val="14"/>
      <color indexed="8"/>
      <name val="Arial Cyr"/>
      <family val="2"/>
      <charset val="204"/>
    </font>
    <font>
      <sz val="14"/>
      <color indexed="12"/>
      <name val="Pragmatica"/>
    </font>
    <font>
      <sz val="12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color indexed="12"/>
      <name val="Pragmatica"/>
    </font>
    <font>
      <sz val="16"/>
      <color indexed="10"/>
      <name val="Arial Cyr"/>
      <family val="2"/>
      <charset val="204"/>
    </font>
    <font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58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0" fontId="0" fillId="0" borderId="15" xfId="0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1" fillId="0" borderId="17" xfId="0" applyFont="1" applyBorder="1" applyAlignment="1">
      <alignment horizontal="left" vertical="center"/>
    </xf>
    <xf numFmtId="0" fontId="0" fillId="0" borderId="17" xfId="0" applyBorder="1"/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0" fontId="0" fillId="0" borderId="5" xfId="0" applyBorder="1"/>
    <xf numFmtId="0" fontId="0" fillId="0" borderId="6" xfId="0" applyBorder="1"/>
    <xf numFmtId="0" fontId="2" fillId="0" borderId="3" xfId="0" applyFont="1" applyBorder="1" applyAlignment="1">
      <alignment horizontal="center"/>
    </xf>
    <xf numFmtId="0" fontId="0" fillId="0" borderId="15" xfId="0" applyBorder="1" applyAlignment="1">
      <alignment vertical="center" wrapText="1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5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8" fillId="0" borderId="0" xfId="0" applyFont="1" applyAlignment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24" xfId="0" applyFont="1" applyBorder="1" applyAlignment="1">
      <alignment horizontal="center"/>
    </xf>
    <xf numFmtId="0" fontId="7" fillId="0" borderId="23" xfId="0" applyFont="1" applyBorder="1"/>
    <xf numFmtId="0" fontId="7" fillId="0" borderId="2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7" fillId="0" borderId="5" xfId="0" applyFont="1" applyBorder="1"/>
    <xf numFmtId="0" fontId="7" fillId="0" borderId="15" xfId="0" applyFont="1" applyBorder="1" applyAlignment="1">
      <alignment vertical="center" wrapText="1"/>
    </xf>
    <xf numFmtId="0" fontId="7" fillId="0" borderId="2" xfId="0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1" fontId="0" fillId="0" borderId="17" xfId="0" applyNumberFormat="1" applyBorder="1"/>
    <xf numFmtId="0" fontId="0" fillId="0" borderId="17" xfId="0" applyBorder="1" applyAlignment="1">
      <alignment horizontal="center"/>
    </xf>
    <xf numFmtId="0" fontId="7" fillId="0" borderId="17" xfId="0" applyFont="1" applyBorder="1"/>
    <xf numFmtId="0" fontId="0" fillId="0" borderId="11" xfId="0" applyBorder="1"/>
    <xf numFmtId="0" fontId="0" fillId="0" borderId="2" xfId="0" applyBorder="1" applyAlignment="1">
      <alignment horizontal="center" vertical="center" wrapText="1"/>
    </xf>
    <xf numFmtId="0" fontId="7" fillId="3" borderId="3" xfId="0" applyFont="1" applyFill="1" applyBorder="1"/>
    <xf numFmtId="0" fontId="9" fillId="3" borderId="3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/>
    <xf numFmtId="0" fontId="9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9" fillId="4" borderId="19" xfId="0" applyFont="1" applyFill="1" applyBorder="1" applyAlignment="1">
      <alignment horizontal="right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right"/>
    </xf>
    <xf numFmtId="0" fontId="7" fillId="5" borderId="1" xfId="0" applyFont="1" applyFill="1" applyBorder="1"/>
    <xf numFmtId="0" fontId="9" fillId="5" borderId="1" xfId="0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0" fontId="9" fillId="3" borderId="12" xfId="0" applyFont="1" applyFill="1" applyBorder="1"/>
    <xf numFmtId="0" fontId="7" fillId="5" borderId="26" xfId="0" applyFont="1" applyFill="1" applyBorder="1"/>
    <xf numFmtId="0" fontId="9" fillId="5" borderId="19" xfId="0" applyFont="1" applyFill="1" applyBorder="1"/>
    <xf numFmtId="0" fontId="7" fillId="5" borderId="9" xfId="0" applyFont="1" applyFill="1" applyBorder="1"/>
    <xf numFmtId="0" fontId="7" fillId="5" borderId="7" xfId="0" applyFont="1" applyFill="1" applyBorder="1"/>
    <xf numFmtId="0" fontId="0" fillId="3" borderId="3" xfId="0" applyFill="1" applyBorder="1"/>
    <xf numFmtId="0" fontId="2" fillId="3" borderId="3" xfId="0" applyFont="1" applyFill="1" applyBorder="1" applyAlignment="1">
      <alignment horizontal="right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/>
    <xf numFmtId="0" fontId="2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right"/>
    </xf>
    <xf numFmtId="0" fontId="0" fillId="5" borderId="9" xfId="0" applyFill="1" applyBorder="1" applyAlignment="1">
      <alignment horizontal="center"/>
    </xf>
    <xf numFmtId="0" fontId="0" fillId="5" borderId="9" xfId="0" applyFill="1" applyBorder="1"/>
    <xf numFmtId="0" fontId="0" fillId="5" borderId="7" xfId="0" applyFill="1" applyBorder="1"/>
    <xf numFmtId="0" fontId="0" fillId="3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/>
    <xf numFmtId="0" fontId="0" fillId="0" borderId="17" xfId="0" applyFont="1" applyBorder="1"/>
    <xf numFmtId="0" fontId="7" fillId="0" borderId="32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/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4" fontId="0" fillId="0" borderId="17" xfId="0" applyNumberFormat="1" applyBorder="1"/>
    <xf numFmtId="2" fontId="0" fillId="0" borderId="17" xfId="0" applyNumberFormat="1" applyBorder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29" xfId="0" applyBorder="1"/>
    <xf numFmtId="0" fontId="0" fillId="0" borderId="34" xfId="0" applyBorder="1"/>
    <xf numFmtId="0" fontId="0" fillId="0" borderId="35" xfId="0" applyBorder="1"/>
    <xf numFmtId="0" fontId="0" fillId="0" borderId="17" xfId="0" applyBorder="1" applyAlignment="1">
      <alignment vertical="center" wrapText="1"/>
    </xf>
    <xf numFmtId="1" fontId="7" fillId="0" borderId="7" xfId="0" applyNumberFormat="1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" fontId="7" fillId="3" borderId="27" xfId="0" applyNumberFormat="1" applyFont="1" applyFill="1" applyBorder="1" applyAlignment="1">
      <alignment horizontal="center"/>
    </xf>
    <xf numFmtId="1" fontId="7" fillId="4" borderId="19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1" fontId="7" fillId="0" borderId="16" xfId="0" applyNumberFormat="1" applyFont="1" applyFill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9" fillId="3" borderId="13" xfId="0" applyNumberFormat="1" applyFont="1" applyFill="1" applyBorder="1" applyAlignment="1">
      <alignment horizontal="right"/>
    </xf>
    <xf numFmtId="1" fontId="9" fillId="3" borderId="12" xfId="0" applyNumberFormat="1" applyFont="1" applyFill="1" applyBorder="1" applyAlignment="1">
      <alignment horizontal="right"/>
    </xf>
    <xf numFmtId="1" fontId="9" fillId="4" borderId="19" xfId="0" applyNumberFormat="1" applyFont="1" applyFill="1" applyBorder="1" applyAlignment="1">
      <alignment horizontal="right"/>
    </xf>
    <xf numFmtId="1" fontId="7" fillId="3" borderId="19" xfId="0" applyNumberFormat="1" applyFont="1" applyFill="1" applyBorder="1" applyAlignment="1">
      <alignment horizontal="center"/>
    </xf>
    <xf numFmtId="1" fontId="7" fillId="5" borderId="19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1" fontId="7" fillId="0" borderId="2" xfId="0" applyNumberFormat="1" applyFont="1" applyFill="1" applyBorder="1"/>
    <xf numFmtId="1" fontId="9" fillId="3" borderId="9" xfId="0" applyNumberFormat="1" applyFont="1" applyFill="1" applyBorder="1"/>
    <xf numFmtId="1" fontId="9" fillId="3" borderId="1" xfId="0" applyNumberFormat="1" applyFont="1" applyFill="1" applyBorder="1"/>
    <xf numFmtId="1" fontId="9" fillId="3" borderId="7" xfId="0" applyNumberFormat="1" applyFont="1" applyFill="1" applyBorder="1"/>
    <xf numFmtId="1" fontId="9" fillId="5" borderId="19" xfId="0" applyNumberFormat="1" applyFont="1" applyFill="1" applyBorder="1"/>
    <xf numFmtId="1" fontId="0" fillId="0" borderId="1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1" fontId="9" fillId="5" borderId="1" xfId="0" applyNumberFormat="1" applyFont="1" applyFill="1" applyBorder="1"/>
    <xf numFmtId="1" fontId="0" fillId="3" borderId="27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5" borderId="19" xfId="0" applyNumberFormat="1" applyFill="1" applyBorder="1" applyAlignment="1">
      <alignment horizontal="center"/>
    </xf>
    <xf numFmtId="1" fontId="0" fillId="0" borderId="5" xfId="0" applyNumberFormat="1" applyBorder="1"/>
    <xf numFmtId="1" fontId="0" fillId="0" borderId="3" xfId="0" applyNumberFormat="1" applyBorder="1"/>
    <xf numFmtId="1" fontId="0" fillId="3" borderId="1" xfId="0" applyNumberFormat="1" applyFill="1" applyBorder="1" applyAlignment="1">
      <alignment horizontal="center"/>
    </xf>
    <xf numFmtId="1" fontId="0" fillId="0" borderId="0" xfId="0" applyNumberFormat="1" applyBorder="1"/>
    <xf numFmtId="1" fontId="0" fillId="0" borderId="2" xfId="0" applyNumberFormat="1" applyBorder="1"/>
    <xf numFmtId="1" fontId="0" fillId="0" borderId="7" xfId="0" applyNumberFormat="1" applyFill="1" applyBorder="1" applyAlignment="1">
      <alignment horizontal="center"/>
    </xf>
    <xf numFmtId="1" fontId="0" fillId="5" borderId="26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0" fillId="0" borderId="2" xfId="0" applyNumberFormat="1" applyFill="1" applyBorder="1"/>
    <xf numFmtId="1" fontId="2" fillId="3" borderId="7" xfId="0" applyNumberFormat="1" applyFont="1" applyFill="1" applyBorder="1"/>
    <xf numFmtId="1" fontId="2" fillId="3" borderId="1" xfId="0" applyNumberFormat="1" applyFont="1" applyFill="1" applyBorder="1"/>
    <xf numFmtId="1" fontId="2" fillId="5" borderId="1" xfId="0" applyNumberFormat="1" applyFont="1" applyFill="1" applyBorder="1"/>
    <xf numFmtId="1" fontId="0" fillId="3" borderId="19" xfId="0" applyNumberFormat="1" applyFill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1" fontId="7" fillId="0" borderId="30" xfId="0" applyNumberFormat="1" applyFont="1" applyBorder="1" applyAlignment="1">
      <alignment horizontal="center"/>
    </xf>
    <xf numFmtId="1" fontId="7" fillId="0" borderId="30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3" borderId="7" xfId="0" applyNumberFormat="1" applyFill="1" applyBorder="1"/>
    <xf numFmtId="1" fontId="0" fillId="3" borderId="1" xfId="0" applyNumberFormat="1" applyFill="1" applyBorder="1"/>
    <xf numFmtId="1" fontId="0" fillId="5" borderId="1" xfId="0" applyNumberFormat="1" applyFill="1" applyBorder="1"/>
    <xf numFmtId="0" fontId="7" fillId="0" borderId="1" xfId="0" applyFont="1" applyBorder="1" applyAlignment="1">
      <alignment horizontal="left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18" fillId="0" borderId="0" xfId="1" applyFont="1" applyBorder="1"/>
    <xf numFmtId="0" fontId="18" fillId="0" borderId="0" xfId="1" applyFont="1"/>
    <xf numFmtId="0" fontId="17" fillId="0" borderId="0" xfId="1"/>
    <xf numFmtId="0" fontId="19" fillId="0" borderId="0" xfId="1" applyFont="1" applyBorder="1"/>
    <xf numFmtId="0" fontId="19" fillId="0" borderId="0" xfId="1" applyFont="1" applyBorder="1" applyAlignment="1">
      <alignment horizontal="left"/>
    </xf>
    <xf numFmtId="0" fontId="18" fillId="0" borderId="0" xfId="1" applyFont="1" applyBorder="1" applyAlignment="1">
      <alignment horizontal="center"/>
    </xf>
    <xf numFmtId="0" fontId="20" fillId="0" borderId="0" xfId="1" applyFont="1"/>
    <xf numFmtId="0" fontId="21" fillId="0" borderId="0" xfId="1" applyFont="1"/>
    <xf numFmtId="0" fontId="19" fillId="0" borderId="0" xfId="1" applyFont="1"/>
    <xf numFmtId="0" fontId="19" fillId="0" borderId="0" xfId="1" applyFont="1" applyBorder="1" applyAlignment="1">
      <alignment wrapText="1"/>
    </xf>
    <xf numFmtId="0" fontId="19" fillId="0" borderId="0" xfId="1" applyFont="1" applyBorder="1" applyAlignment="1"/>
    <xf numFmtId="0" fontId="18" fillId="0" borderId="0" xfId="1" applyFont="1" applyBorder="1" applyAlignment="1">
      <alignment vertical="center" wrapText="1"/>
    </xf>
    <xf numFmtId="0" fontId="18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 textRotation="90" wrapText="1"/>
    </xf>
    <xf numFmtId="0" fontId="22" fillId="0" borderId="0" xfId="1" applyFont="1" applyBorder="1" applyAlignment="1">
      <alignment vertical="center" textRotation="90" wrapText="1"/>
    </xf>
    <xf numFmtId="0" fontId="19" fillId="0" borderId="0" xfId="1" applyFont="1" applyBorder="1" applyAlignment="1">
      <alignment vertical="center" textRotation="90" wrapText="1"/>
    </xf>
    <xf numFmtId="0" fontId="19" fillId="0" borderId="0" xfId="1" applyFont="1" applyBorder="1" applyAlignment="1">
      <alignment vertical="center" textRotation="90"/>
    </xf>
    <xf numFmtId="0" fontId="19" fillId="0" borderId="0" xfId="1" applyFont="1" applyBorder="1" applyAlignment="1">
      <alignment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28" xfId="1" applyFont="1" applyBorder="1" applyAlignment="1">
      <alignment horizontal="center"/>
    </xf>
    <xf numFmtId="0" fontId="22" fillId="0" borderId="0" xfId="1" applyFont="1" applyBorder="1" applyAlignment="1">
      <alignment vertical="center" textRotation="90"/>
    </xf>
    <xf numFmtId="0" fontId="24" fillId="0" borderId="0" xfId="1" applyFont="1" applyBorder="1" applyAlignment="1"/>
    <xf numFmtId="0" fontId="24" fillId="0" borderId="0" xfId="1" applyFont="1" applyBorder="1"/>
    <xf numFmtId="0" fontId="25" fillId="0" borderId="0" xfId="1" applyFont="1" applyBorder="1"/>
    <xf numFmtId="0" fontId="17" fillId="0" borderId="0" xfId="1" applyBorder="1"/>
    <xf numFmtId="49" fontId="19" fillId="0" borderId="0" xfId="1" applyNumberFormat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22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/>
    </xf>
    <xf numFmtId="0" fontId="27" fillId="0" borderId="0" xfId="1" applyFont="1" applyBorder="1" applyAlignment="1"/>
    <xf numFmtId="0" fontId="27" fillId="0" borderId="0" xfId="1" applyFont="1" applyBorder="1"/>
    <xf numFmtId="0" fontId="17" fillId="0" borderId="0" xfId="1" applyBorder="1" applyAlignment="1">
      <alignment horizontal="center"/>
    </xf>
    <xf numFmtId="0" fontId="26" fillId="0" borderId="0" xfId="1" applyFont="1" applyBorder="1" applyAlignment="1"/>
    <xf numFmtId="0" fontId="28" fillId="0" borderId="0" xfId="1" applyFont="1" applyBorder="1" applyAlignment="1"/>
    <xf numFmtId="0" fontId="26" fillId="0" borderId="0" xfId="1" applyFont="1" applyBorder="1" applyAlignment="1">
      <alignment vertical="center" textRotation="90"/>
    </xf>
    <xf numFmtId="0" fontId="26" fillId="0" borderId="0" xfId="1" applyFont="1" applyBorder="1" applyAlignment="1">
      <alignment vertical="center" wrapText="1"/>
    </xf>
    <xf numFmtId="0" fontId="26" fillId="0" borderId="0" xfId="1" applyFont="1" applyBorder="1" applyAlignment="1">
      <alignment horizontal="center" vertical="center" wrapText="1"/>
    </xf>
    <xf numFmtId="0" fontId="26" fillId="0" borderId="0" xfId="1" applyFont="1" applyBorder="1"/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/>
    <xf numFmtId="0" fontId="19" fillId="0" borderId="0" xfId="1" applyFont="1" applyBorder="1" applyAlignment="1">
      <alignment vertical="center"/>
    </xf>
    <xf numFmtId="1" fontId="30" fillId="0" borderId="0" xfId="1" applyNumberFormat="1" applyFont="1" applyBorder="1" applyAlignment="1"/>
    <xf numFmtId="0" fontId="31" fillId="0" borderId="0" xfId="1" applyFont="1" applyBorder="1" applyAlignment="1"/>
    <xf numFmtId="4" fontId="19" fillId="0" borderId="0" xfId="1" applyNumberFormat="1" applyFont="1" applyBorder="1" applyAlignment="1"/>
    <xf numFmtId="0" fontId="32" fillId="0" borderId="0" xfId="1" applyFont="1" applyBorder="1"/>
    <xf numFmtId="0" fontId="22" fillId="0" borderId="1" xfId="1" applyFont="1" applyBorder="1" applyAlignment="1">
      <alignment horizontal="left"/>
    </xf>
    <xf numFmtId="0" fontId="22" fillId="0" borderId="12" xfId="1" applyFont="1" applyBorder="1" applyAlignment="1">
      <alignment horizontal="centerContinuous"/>
    </xf>
    <xf numFmtId="0" fontId="22" fillId="0" borderId="10" xfId="1" applyFont="1" applyBorder="1" applyAlignment="1">
      <alignment horizontal="center" wrapText="1"/>
    </xf>
    <xf numFmtId="0" fontId="34" fillId="0" borderId="10" xfId="1" applyFont="1" applyBorder="1"/>
    <xf numFmtId="0" fontId="34" fillId="0" borderId="13" xfId="1" applyFont="1" applyBorder="1"/>
    <xf numFmtId="0" fontId="22" fillId="0" borderId="13" xfId="1" applyFont="1" applyBorder="1"/>
    <xf numFmtId="0" fontId="34" fillId="0" borderId="12" xfId="1" applyFont="1" applyBorder="1"/>
    <xf numFmtId="0" fontId="34" fillId="0" borderId="0" xfId="1" applyFont="1" applyBorder="1"/>
    <xf numFmtId="0" fontId="22" fillId="0" borderId="14" xfId="1" applyFont="1" applyBorder="1"/>
    <xf numFmtId="0" fontId="34" fillId="0" borderId="0" xfId="1" applyFont="1"/>
    <xf numFmtId="0" fontId="22" fillId="0" borderId="12" xfId="1" applyFont="1" applyBorder="1" applyAlignment="1">
      <alignment horizontal="left"/>
    </xf>
    <xf numFmtId="0" fontId="22" fillId="0" borderId="2" xfId="1" applyFont="1" applyBorder="1" applyAlignment="1">
      <alignment horizontal="centerContinuous"/>
    </xf>
    <xf numFmtId="0" fontId="22" fillId="0" borderId="36" xfId="1" applyFont="1" applyBorder="1" applyAlignment="1">
      <alignment horizontal="center" wrapText="1"/>
    </xf>
    <xf numFmtId="0" fontId="34" fillId="0" borderId="36" xfId="1" applyFont="1" applyBorder="1"/>
    <xf numFmtId="0" fontId="22" fillId="0" borderId="0" xfId="1" applyFont="1" applyBorder="1"/>
    <xf numFmtId="0" fontId="34" fillId="0" borderId="2" xfId="1" applyFont="1" applyBorder="1"/>
    <xf numFmtId="0" fontId="22" fillId="0" borderId="4" xfId="1" applyFont="1" applyBorder="1"/>
    <xf numFmtId="0" fontId="22" fillId="0" borderId="2" xfId="1" applyFont="1" applyBorder="1" applyAlignment="1">
      <alignment horizontal="left"/>
    </xf>
    <xf numFmtId="0" fontId="34" fillId="0" borderId="0" xfId="1" applyFont="1" applyBorder="1" applyAlignment="1"/>
    <xf numFmtId="0" fontId="22" fillId="0" borderId="23" xfId="1" applyFont="1" applyBorder="1" applyAlignment="1">
      <alignment horizontal="center"/>
    </xf>
    <xf numFmtId="0" fontId="36" fillId="0" borderId="37" xfId="1" applyFont="1" applyBorder="1" applyAlignment="1">
      <alignment vertical="center"/>
    </xf>
    <xf numFmtId="0" fontId="36" fillId="0" borderId="0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22" fillId="0" borderId="0" xfId="1" applyFont="1" applyBorder="1" applyAlignment="1">
      <alignment horizontal="center"/>
    </xf>
    <xf numFmtId="0" fontId="22" fillId="0" borderId="2" xfId="1" applyFont="1" applyBorder="1" applyAlignment="1">
      <alignment horizontal="center"/>
    </xf>
    <xf numFmtId="0" fontId="36" fillId="0" borderId="3" xfId="1" applyFont="1" applyBorder="1" applyAlignment="1">
      <alignment vertical="center"/>
    </xf>
    <xf numFmtId="0" fontId="36" fillId="0" borderId="5" xfId="1" applyFont="1" applyBorder="1" applyAlignment="1">
      <alignment vertical="center"/>
    </xf>
    <xf numFmtId="0" fontId="36" fillId="0" borderId="6" xfId="1" applyFont="1" applyBorder="1" applyAlignment="1">
      <alignment vertical="center"/>
    </xf>
    <xf numFmtId="0" fontId="33" fillId="0" borderId="2" xfId="1" applyFont="1" applyBorder="1" applyAlignment="1">
      <alignment horizontal="center" vertical="distributed" wrapText="1"/>
    </xf>
    <xf numFmtId="0" fontId="22" fillId="0" borderId="37" xfId="1" applyFont="1" applyBorder="1" applyAlignment="1">
      <alignment horizontal="center"/>
    </xf>
    <xf numFmtId="0" fontId="33" fillId="0" borderId="3" xfId="1" applyFont="1" applyBorder="1" applyAlignment="1">
      <alignment horizontal="center" vertical="distributed" wrapText="1"/>
    </xf>
    <xf numFmtId="0" fontId="29" fillId="0" borderId="30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42" fillId="0" borderId="1" xfId="1" applyFont="1" applyBorder="1" applyAlignment="1">
      <alignment horizontal="center" vertical="center"/>
    </xf>
    <xf numFmtId="0" fontId="42" fillId="0" borderId="8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43" fillId="0" borderId="0" xfId="1" applyFont="1" applyBorder="1"/>
    <xf numFmtId="0" fontId="43" fillId="0" borderId="0" xfId="1" applyFont="1"/>
    <xf numFmtId="0" fontId="44" fillId="0" borderId="38" xfId="1" applyFont="1" applyBorder="1" applyAlignment="1">
      <alignment wrapText="1"/>
    </xf>
    <xf numFmtId="0" fontId="18" fillId="0" borderId="30" xfId="1" applyFont="1" applyBorder="1"/>
    <xf numFmtId="0" fontId="18" fillId="0" borderId="2" xfId="1" applyFont="1" applyBorder="1"/>
    <xf numFmtId="0" fontId="18" fillId="0" borderId="1" xfId="1" applyFont="1" applyBorder="1"/>
    <xf numFmtId="0" fontId="18" fillId="0" borderId="9" xfId="1" applyFont="1" applyBorder="1"/>
    <xf numFmtId="0" fontId="45" fillId="0" borderId="9" xfId="1" applyFont="1" applyBorder="1"/>
    <xf numFmtId="0" fontId="45" fillId="0" borderId="1" xfId="1" applyFont="1" applyBorder="1"/>
    <xf numFmtId="0" fontId="41" fillId="0" borderId="1" xfId="1" applyFont="1" applyBorder="1"/>
    <xf numFmtId="0" fontId="41" fillId="0" borderId="0" xfId="1" applyFont="1" applyBorder="1"/>
    <xf numFmtId="4" fontId="22" fillId="0" borderId="0" xfId="1" applyNumberFormat="1" applyFont="1" applyBorder="1"/>
    <xf numFmtId="0" fontId="46" fillId="0" borderId="39" xfId="1" applyFont="1" applyBorder="1" applyAlignment="1">
      <alignment wrapText="1"/>
    </xf>
    <xf numFmtId="0" fontId="19" fillId="0" borderId="23" xfId="1" applyFont="1" applyBorder="1"/>
    <xf numFmtId="0" fontId="33" fillId="0" borderId="36" xfId="1" applyFont="1" applyBorder="1" applyAlignment="1">
      <alignment horizontal="center"/>
    </xf>
    <xf numFmtId="0" fontId="19" fillId="0" borderId="36" xfId="1" applyFont="1" applyBorder="1"/>
    <xf numFmtId="0" fontId="45" fillId="0" borderId="9" xfId="1" applyNumberFormat="1" applyFont="1" applyBorder="1" applyAlignment="1">
      <alignment horizontal="right"/>
    </xf>
    <xf numFmtId="0" fontId="45" fillId="0" borderId="1" xfId="1" applyNumberFormat="1" applyFont="1" applyBorder="1" applyAlignment="1">
      <alignment horizontal="right"/>
    </xf>
    <xf numFmtId="0" fontId="47" fillId="0" borderId="1" xfId="1" applyNumberFormat="1" applyFont="1" applyBorder="1" applyAlignment="1">
      <alignment horizontal="right"/>
    </xf>
    <xf numFmtId="0" fontId="47" fillId="0" borderId="0" xfId="1" applyNumberFormat="1" applyFont="1" applyBorder="1" applyAlignment="1">
      <alignment horizontal="right"/>
    </xf>
    <xf numFmtId="0" fontId="47" fillId="0" borderId="0" xfId="1" applyNumberFormat="1" applyFont="1" applyBorder="1"/>
    <xf numFmtId="0" fontId="22" fillId="0" borderId="0" xfId="1" applyNumberFormat="1" applyFont="1" applyBorder="1"/>
    <xf numFmtId="0" fontId="48" fillId="0" borderId="9" xfId="1" applyFont="1" applyFill="1" applyBorder="1" applyAlignment="1">
      <alignment vertical="center"/>
    </xf>
    <xf numFmtId="0" fontId="33" fillId="0" borderId="1" xfId="1" applyFont="1" applyBorder="1" applyAlignment="1">
      <alignment horizontal="center" vertical="center"/>
    </xf>
    <xf numFmtId="2" fontId="49" fillId="0" borderId="9" xfId="1" applyNumberFormat="1" applyFont="1" applyBorder="1" applyAlignment="1">
      <alignment vertical="center"/>
    </xf>
    <xf numFmtId="0" fontId="49" fillId="0" borderId="9" xfId="1" applyFont="1" applyBorder="1" applyAlignment="1">
      <alignment vertical="center"/>
    </xf>
    <xf numFmtId="165" fontId="24" fillId="0" borderId="9" xfId="1" applyNumberFormat="1" applyFont="1" applyBorder="1" applyAlignment="1">
      <alignment vertical="center"/>
    </xf>
    <xf numFmtId="164" fontId="50" fillId="0" borderId="1" xfId="1" applyNumberFormat="1" applyFont="1" applyBorder="1" applyAlignment="1">
      <alignment horizontal="center" vertical="center"/>
    </xf>
    <xf numFmtId="1" fontId="51" fillId="6" borderId="1" xfId="1" applyNumberFormat="1" applyFont="1" applyFill="1" applyBorder="1" applyAlignment="1">
      <alignment horizontal="center" vertical="center"/>
    </xf>
    <xf numFmtId="0" fontId="52" fillId="0" borderId="0" xfId="1" applyFont="1" applyBorder="1" applyAlignment="1"/>
    <xf numFmtId="0" fontId="27" fillId="0" borderId="0" xfId="1" applyFont="1" applyBorder="1" applyAlignment="1">
      <alignment vertical="center"/>
    </xf>
    <xf numFmtId="166" fontId="27" fillId="0" borderId="0" xfId="1" applyNumberFormat="1" applyFont="1" applyBorder="1" applyAlignment="1">
      <alignment vertical="center"/>
    </xf>
    <xf numFmtId="0" fontId="53" fillId="0" borderId="0" xfId="1" applyFont="1" applyBorder="1"/>
    <xf numFmtId="2" fontId="27" fillId="0" borderId="0" xfId="1" applyNumberFormat="1" applyFont="1" applyBorder="1" applyAlignment="1">
      <alignment vertical="center"/>
    </xf>
    <xf numFmtId="165" fontId="27" fillId="0" borderId="0" xfId="1" applyNumberFormat="1" applyFont="1" applyBorder="1" applyAlignment="1">
      <alignment vertical="center"/>
    </xf>
    <xf numFmtId="0" fontId="48" fillId="0" borderId="9" xfId="1" applyFont="1" applyFill="1" applyBorder="1" applyAlignment="1">
      <alignment horizontal="left" vertical="center"/>
    </xf>
    <xf numFmtId="2" fontId="24" fillId="0" borderId="9" xfId="1" applyNumberFormat="1" applyFont="1" applyBorder="1" applyAlignment="1">
      <alignment vertical="center"/>
    </xf>
    <xf numFmtId="2" fontId="24" fillId="0" borderId="1" xfId="1" applyNumberFormat="1" applyFont="1" applyBorder="1" applyAlignment="1">
      <alignment vertical="center"/>
    </xf>
    <xf numFmtId="0" fontId="24" fillId="0" borderId="9" xfId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52" fillId="0" borderId="0" xfId="1" applyFont="1" applyBorder="1" applyAlignment="1">
      <alignment horizontal="left"/>
    </xf>
    <xf numFmtId="0" fontId="55" fillId="0" borderId="9" xfId="1" applyFont="1" applyFill="1" applyBorder="1" applyAlignment="1">
      <alignment vertical="center"/>
    </xf>
    <xf numFmtId="0" fontId="32" fillId="0" borderId="1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1" fontId="28" fillId="0" borderId="0" xfId="1" applyNumberFormat="1" applyFont="1" applyBorder="1"/>
    <xf numFmtId="0" fontId="28" fillId="0" borderId="0" xfId="1" applyFont="1" applyBorder="1"/>
    <xf numFmtId="0" fontId="48" fillId="0" borderId="9" xfId="1" applyFont="1" applyFill="1" applyBorder="1" applyAlignment="1">
      <alignment horizontal="left" vertical="center" wrapText="1"/>
    </xf>
    <xf numFmtId="0" fontId="33" fillId="0" borderId="30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2" fontId="24" fillId="7" borderId="9" xfId="1" applyNumberFormat="1" applyFont="1" applyFill="1" applyBorder="1" applyAlignment="1">
      <alignment vertical="center"/>
    </xf>
    <xf numFmtId="2" fontId="24" fillId="7" borderId="1" xfId="1" applyNumberFormat="1" applyFont="1" applyFill="1" applyBorder="1" applyAlignment="1">
      <alignment vertical="center"/>
    </xf>
    <xf numFmtId="0" fontId="24" fillId="7" borderId="1" xfId="1" applyFont="1" applyFill="1" applyBorder="1" applyAlignment="1">
      <alignment vertical="center"/>
    </xf>
    <xf numFmtId="0" fontId="24" fillId="7" borderId="9" xfId="1" applyFont="1" applyFill="1" applyBorder="1" applyAlignment="1">
      <alignment vertical="center"/>
    </xf>
    <xf numFmtId="0" fontId="48" fillId="0" borderId="9" xfId="1" applyFont="1" applyFill="1" applyBorder="1" applyAlignment="1">
      <alignment vertical="center" wrapText="1"/>
    </xf>
    <xf numFmtId="165" fontId="24" fillId="0" borderId="9" xfId="1" applyNumberFormat="1" applyFont="1" applyFill="1" applyBorder="1" applyAlignment="1">
      <alignment vertical="center"/>
    </xf>
    <xf numFmtId="2" fontId="24" fillId="0" borderId="1" xfId="1" applyNumberFormat="1" applyFont="1" applyFill="1" applyBorder="1" applyAlignment="1">
      <alignment vertical="center"/>
    </xf>
    <xf numFmtId="2" fontId="24" fillId="0" borderId="9" xfId="1" applyNumberFormat="1" applyFont="1" applyFill="1" applyBorder="1" applyAlignment="1">
      <alignment vertical="center"/>
    </xf>
    <xf numFmtId="0" fontId="24" fillId="0" borderId="9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48" fillId="0" borderId="9" xfId="1" applyFont="1" applyFill="1" applyBorder="1" applyAlignment="1">
      <alignment vertical="distributed"/>
    </xf>
    <xf numFmtId="0" fontId="49" fillId="0" borderId="1" xfId="1" applyFont="1" applyBorder="1" applyAlignment="1">
      <alignment vertical="center"/>
    </xf>
    <xf numFmtId="165" fontId="24" fillId="0" borderId="1" xfId="1" applyNumberFormat="1" applyFont="1" applyBorder="1" applyAlignment="1">
      <alignment vertical="center"/>
    </xf>
    <xf numFmtId="0" fontId="55" fillId="0" borderId="9" xfId="1" applyFont="1" applyFill="1" applyBorder="1" applyAlignment="1">
      <alignment horizontal="left" vertical="center"/>
    </xf>
    <xf numFmtId="0" fontId="49" fillId="0" borderId="3" xfId="1" applyFont="1" applyBorder="1" applyAlignment="1">
      <alignment vertical="center"/>
    </xf>
    <xf numFmtId="0" fontId="24" fillId="0" borderId="3" xfId="1" applyFont="1" applyFill="1" applyBorder="1" applyAlignment="1">
      <alignment vertical="center"/>
    </xf>
    <xf numFmtId="0" fontId="24" fillId="0" borderId="7" xfId="1" applyFont="1" applyFill="1" applyBorder="1" applyAlignment="1">
      <alignment vertical="center"/>
    </xf>
    <xf numFmtId="2" fontId="24" fillId="0" borderId="1" xfId="1" applyNumberFormat="1" applyFont="1" applyBorder="1" applyAlignment="1">
      <alignment horizontal="right" vertical="center"/>
    </xf>
    <xf numFmtId="0" fontId="24" fillId="0" borderId="1" xfId="1" applyFont="1" applyBorder="1" applyAlignment="1">
      <alignment horizontal="right" vertical="center"/>
    </xf>
    <xf numFmtId="1" fontId="27" fillId="0" borderId="0" xfId="1" applyNumberFormat="1" applyFont="1" applyBorder="1"/>
    <xf numFmtId="0" fontId="58" fillId="0" borderId="0" xfId="1" applyFont="1" applyBorder="1" applyAlignment="1">
      <alignment horizontal="left"/>
    </xf>
    <xf numFmtId="0" fontId="48" fillId="0" borderId="17" xfId="1" applyFont="1" applyFill="1" applyBorder="1" applyAlignment="1">
      <alignment vertical="center"/>
    </xf>
    <xf numFmtId="0" fontId="33" fillId="0" borderId="17" xfId="1" applyFont="1" applyBorder="1" applyAlignment="1">
      <alignment horizontal="center" vertical="center"/>
    </xf>
    <xf numFmtId="0" fontId="59" fillId="0" borderId="17" xfId="1" applyFont="1" applyBorder="1" applyAlignment="1">
      <alignment vertical="center"/>
    </xf>
    <xf numFmtId="165" fontId="33" fillId="0" borderId="17" xfId="1" applyNumberFormat="1" applyFont="1" applyBorder="1" applyAlignment="1">
      <alignment vertical="center"/>
    </xf>
    <xf numFmtId="0" fontId="33" fillId="0" borderId="17" xfId="1" applyFont="1" applyBorder="1" applyAlignment="1">
      <alignment vertical="center"/>
    </xf>
    <xf numFmtId="0" fontId="55" fillId="0" borderId="17" xfId="1" applyFont="1" applyFill="1" applyBorder="1" applyAlignment="1">
      <alignment horizontal="left" vertical="center"/>
    </xf>
    <xf numFmtId="0" fontId="33" fillId="0" borderId="17" xfId="1" applyFont="1" applyFill="1" applyBorder="1" applyAlignment="1">
      <alignment vertical="center"/>
    </xf>
    <xf numFmtId="0" fontId="55" fillId="0" borderId="17" xfId="1" applyFont="1" applyFill="1" applyBorder="1" applyAlignment="1">
      <alignment vertical="center"/>
    </xf>
    <xf numFmtId="0" fontId="48" fillId="0" borderId="17" xfId="1" applyFont="1" applyFill="1" applyBorder="1" applyAlignment="1">
      <alignment horizontal="left" vertical="center"/>
    </xf>
    <xf numFmtId="0" fontId="45" fillId="0" borderId="0" xfId="1" applyFont="1" applyBorder="1"/>
    <xf numFmtId="3" fontId="33" fillId="0" borderId="17" xfId="1" applyNumberFormat="1" applyFont="1" applyBorder="1" applyAlignment="1">
      <alignment vertical="center"/>
    </xf>
    <xf numFmtId="0" fontId="60" fillId="0" borderId="0" xfId="1" applyFont="1" applyBorder="1" applyAlignment="1">
      <alignment horizontal="left"/>
    </xf>
    <xf numFmtId="0" fontId="27" fillId="0" borderId="0" xfId="1" applyFont="1" applyBorder="1" applyAlignment="1">
      <alignment horizontal="right" vertical="center"/>
    </xf>
    <xf numFmtId="165" fontId="33" fillId="0" borderId="17" xfId="1" applyNumberFormat="1" applyFont="1" applyFill="1" applyBorder="1" applyAlignment="1">
      <alignment vertical="center"/>
    </xf>
    <xf numFmtId="0" fontId="58" fillId="0" borderId="0" xfId="1" applyFont="1" applyBorder="1"/>
    <xf numFmtId="0" fontId="61" fillId="0" borderId="0" xfId="1" applyFont="1" applyBorder="1" applyAlignment="1">
      <alignment horizontal="right"/>
    </xf>
    <xf numFmtId="167" fontId="60" fillId="0" borderId="0" xfId="1" applyNumberFormat="1" applyFont="1" applyBorder="1"/>
    <xf numFmtId="167" fontId="45" fillId="0" borderId="0" xfId="1" applyNumberFormat="1" applyFont="1" applyBorder="1"/>
    <xf numFmtId="1" fontId="27" fillId="0" borderId="0" xfId="1" applyNumberFormat="1" applyFont="1" applyBorder="1" applyAlignment="1">
      <alignment vertical="center"/>
    </xf>
    <xf numFmtId="1" fontId="33" fillId="0" borderId="17" xfId="1" applyNumberFormat="1" applyFont="1" applyBorder="1" applyAlignment="1">
      <alignment vertical="center"/>
    </xf>
    <xf numFmtId="0" fontId="33" fillId="0" borderId="17" xfId="1" applyFont="1" applyFill="1" applyBorder="1" applyAlignment="1">
      <alignment horizontal="center" vertical="center"/>
    </xf>
    <xf numFmtId="0" fontId="59" fillId="0" borderId="17" xfId="1" applyFont="1" applyFill="1" applyBorder="1" applyAlignment="1">
      <alignment vertical="center"/>
    </xf>
    <xf numFmtId="3" fontId="33" fillId="0" borderId="17" xfId="1" applyNumberFormat="1" applyFont="1" applyFill="1" applyBorder="1" applyAlignment="1">
      <alignment vertical="center"/>
    </xf>
    <xf numFmtId="0" fontId="62" fillId="0" borderId="17" xfId="1" applyFont="1" applyBorder="1" applyAlignment="1">
      <alignment vertical="center"/>
    </xf>
    <xf numFmtId="0" fontId="63" fillId="0" borderId="17" xfId="1" applyFont="1" applyBorder="1" applyAlignment="1">
      <alignment vertical="center"/>
    </xf>
    <xf numFmtId="0" fontId="48" fillId="0" borderId="10" xfId="1" applyFont="1" applyFill="1" applyBorder="1" applyAlignment="1">
      <alignment vertical="center"/>
    </xf>
    <xf numFmtId="0" fontId="33" fillId="0" borderId="12" xfId="1" applyFont="1" applyBorder="1" applyAlignment="1">
      <alignment horizontal="center" vertical="center"/>
    </xf>
    <xf numFmtId="0" fontId="28" fillId="0" borderId="12" xfId="1" applyFont="1" applyBorder="1" applyAlignment="1">
      <alignment vertical="center"/>
    </xf>
    <xf numFmtId="0" fontId="49" fillId="0" borderId="12" xfId="1" applyFont="1" applyBorder="1" applyAlignment="1">
      <alignment vertical="center"/>
    </xf>
    <xf numFmtId="165" fontId="24" fillId="0" borderId="12" xfId="1" applyNumberFormat="1" applyFont="1" applyBorder="1" applyAlignment="1">
      <alignment vertical="center"/>
    </xf>
    <xf numFmtId="2" fontId="24" fillId="0" borderId="12" xfId="1" applyNumberFormat="1" applyFont="1" applyBorder="1" applyAlignment="1">
      <alignment vertical="center"/>
    </xf>
    <xf numFmtId="0" fontId="24" fillId="0" borderId="12" xfId="1" applyFont="1" applyBorder="1" applyAlignment="1">
      <alignment vertical="center"/>
    </xf>
    <xf numFmtId="0" fontId="65" fillId="0" borderId="9" xfId="1" applyFont="1" applyBorder="1" applyAlignment="1">
      <alignment vertical="center"/>
    </xf>
    <xf numFmtId="0" fontId="28" fillId="0" borderId="40" xfId="1" applyFont="1" applyBorder="1" applyAlignment="1">
      <alignment vertical="center"/>
    </xf>
    <xf numFmtId="0" fontId="33" fillId="0" borderId="1" xfId="1" applyFont="1" applyBorder="1" applyAlignment="1">
      <alignment vertical="center"/>
    </xf>
    <xf numFmtId="0" fontId="66" fillId="0" borderId="1" xfId="1" applyFont="1" applyBorder="1" applyAlignment="1"/>
    <xf numFmtId="0" fontId="66" fillId="0" borderId="41" xfId="1" applyFont="1" applyBorder="1" applyAlignment="1"/>
    <xf numFmtId="2" fontId="67" fillId="0" borderId="2" xfId="1" applyNumberFormat="1" applyFont="1" applyBorder="1" applyAlignment="1"/>
    <xf numFmtId="0" fontId="27" fillId="0" borderId="42" xfId="1" applyFont="1" applyBorder="1" applyAlignment="1">
      <alignment vertical="center"/>
    </xf>
    <xf numFmtId="0" fontId="66" fillId="0" borderId="36" xfId="1" applyFont="1" applyBorder="1" applyAlignment="1"/>
    <xf numFmtId="2" fontId="24" fillId="0" borderId="13" xfId="1" applyNumberFormat="1" applyFont="1" applyBorder="1" applyAlignment="1">
      <alignment vertical="center"/>
    </xf>
    <xf numFmtId="0" fontId="48" fillId="0" borderId="9" xfId="1" applyFont="1" applyBorder="1" applyAlignment="1">
      <alignment vertical="center"/>
    </xf>
    <xf numFmtId="0" fontId="27" fillId="0" borderId="40" xfId="1" applyFont="1" applyBorder="1" applyAlignment="1">
      <alignment vertical="center"/>
    </xf>
    <xf numFmtId="2" fontId="24" fillId="0" borderId="19" xfId="1" applyNumberFormat="1" applyFont="1" applyBorder="1" applyAlignment="1">
      <alignment vertical="center"/>
    </xf>
    <xf numFmtId="168" fontId="27" fillId="0" borderId="0" xfId="1" applyNumberFormat="1" applyFont="1" applyBorder="1" applyAlignment="1">
      <alignment vertical="center"/>
    </xf>
    <xf numFmtId="2" fontId="24" fillId="0" borderId="7" xfId="1" applyNumberFormat="1" applyFont="1" applyBorder="1" applyAlignment="1">
      <alignment vertical="center"/>
    </xf>
    <xf numFmtId="164" fontId="24" fillId="0" borderId="1" xfId="1" applyNumberFormat="1" applyFont="1" applyBorder="1" applyAlignment="1">
      <alignment vertical="center"/>
    </xf>
    <xf numFmtId="0" fontId="48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vertical="center"/>
    </xf>
    <xf numFmtId="164" fontId="68" fillId="0" borderId="0" xfId="1" applyNumberFormat="1" applyFont="1" applyBorder="1"/>
    <xf numFmtId="0" fontId="55" fillId="0" borderId="9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4" fontId="24" fillId="0" borderId="1" xfId="1" applyNumberFormat="1" applyFont="1" applyBorder="1" applyAlignment="1">
      <alignment horizontal="center" vertical="center"/>
    </xf>
    <xf numFmtId="0" fontId="69" fillId="0" borderId="0" xfId="1" applyFont="1" applyBorder="1" applyAlignment="1">
      <alignment vertical="center"/>
    </xf>
    <xf numFmtId="0" fontId="17" fillId="0" borderId="0" xfId="1" applyBorder="1" applyAlignment="1">
      <alignment vertical="center"/>
    </xf>
    <xf numFmtId="1" fontId="33" fillId="0" borderId="0" xfId="1" applyNumberFormat="1" applyFont="1" applyBorder="1" applyAlignment="1">
      <alignment vertical="center"/>
    </xf>
    <xf numFmtId="4" fontId="33" fillId="0" borderId="0" xfId="1" applyNumberFormat="1" applyFont="1" applyBorder="1" applyAlignment="1">
      <alignment vertical="center"/>
    </xf>
    <xf numFmtId="2" fontId="60" fillId="0" borderId="0" xfId="1" applyNumberFormat="1" applyFont="1" applyBorder="1" applyAlignment="1">
      <alignment vertical="center"/>
    </xf>
    <xf numFmtId="0" fontId="63" fillId="0" borderId="0" xfId="1" applyFont="1" applyBorder="1" applyAlignment="1">
      <alignment vertical="center"/>
    </xf>
    <xf numFmtId="165" fontId="33" fillId="0" borderId="0" xfId="1" applyNumberFormat="1" applyFont="1" applyBorder="1" applyAlignment="1">
      <alignment vertical="center"/>
    </xf>
    <xf numFmtId="0" fontId="3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vertical="center"/>
    </xf>
    <xf numFmtId="0" fontId="63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horizontal="right" vertical="center"/>
    </xf>
    <xf numFmtId="0" fontId="69" fillId="0" borderId="0" xfId="1" applyFont="1" applyBorder="1" applyAlignment="1">
      <alignment horizontal="left" vertical="center"/>
    </xf>
    <xf numFmtId="4" fontId="27" fillId="0" borderId="0" xfId="1" applyNumberFormat="1" applyFont="1" applyBorder="1" applyAlignment="1">
      <alignment vertical="center"/>
    </xf>
    <xf numFmtId="1" fontId="53" fillId="0" borderId="0" xfId="1" applyNumberFormat="1" applyFont="1" applyBorder="1"/>
    <xf numFmtId="0" fontId="60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/>
    </xf>
    <xf numFmtId="0" fontId="70" fillId="0" borderId="0" xfId="1" applyFont="1" applyBorder="1" applyAlignment="1">
      <alignment horizontal="right"/>
    </xf>
    <xf numFmtId="167" fontId="60" fillId="0" borderId="0" xfId="1" applyNumberFormat="1" applyFont="1" applyBorder="1" applyAlignment="1">
      <alignment vertical="center"/>
    </xf>
    <xf numFmtId="0" fontId="71" fillId="0" borderId="0" xfId="1" applyFont="1" applyBorder="1"/>
    <xf numFmtId="2" fontId="45" fillId="0" borderId="0" xfId="1" applyNumberFormat="1" applyFont="1" applyBorder="1" applyAlignment="1">
      <alignment vertical="center"/>
    </xf>
    <xf numFmtId="0" fontId="72" fillId="0" borderId="0" xfId="1" applyFont="1" applyBorder="1"/>
    <xf numFmtId="0" fontId="27" fillId="3" borderId="1" xfId="1" applyFont="1" applyFill="1" applyBorder="1" applyAlignment="1">
      <alignment horizontal="center" vertical="center"/>
    </xf>
    <xf numFmtId="0" fontId="42" fillId="8" borderId="1" xfId="1" applyFont="1" applyFill="1" applyBorder="1" applyAlignment="1">
      <alignment horizontal="center" vertical="center"/>
    </xf>
    <xf numFmtId="0" fontId="45" fillId="3" borderId="1" xfId="1" applyFont="1" applyFill="1" applyBorder="1"/>
    <xf numFmtId="0" fontId="73" fillId="8" borderId="1" xfId="1" applyFont="1" applyFill="1" applyBorder="1"/>
    <xf numFmtId="0" fontId="45" fillId="3" borderId="1" xfId="1" applyNumberFormat="1" applyFont="1" applyFill="1" applyBorder="1" applyAlignment="1">
      <alignment horizontal="right"/>
    </xf>
    <xf numFmtId="0" fontId="45" fillId="8" borderId="1" xfId="1" applyNumberFormat="1" applyFont="1" applyFill="1" applyBorder="1" applyAlignment="1">
      <alignment horizontal="right"/>
    </xf>
    <xf numFmtId="4" fontId="24" fillId="3" borderId="1" xfId="1" applyNumberFormat="1" applyFont="1" applyFill="1" applyBorder="1" applyAlignment="1">
      <alignment vertical="center"/>
    </xf>
    <xf numFmtId="164" fontId="50" fillId="8" borderId="1" xfId="1" applyNumberFormat="1" applyFont="1" applyFill="1" applyBorder="1" applyAlignment="1">
      <alignment horizontal="center" vertical="center"/>
    </xf>
    <xf numFmtId="164" fontId="68" fillId="8" borderId="0" xfId="1" applyNumberFormat="1" applyFont="1" applyFill="1" applyBorder="1"/>
    <xf numFmtId="4" fontId="24" fillId="8" borderId="1" xfId="1" applyNumberFormat="1" applyFont="1" applyFill="1" applyBorder="1" applyAlignment="1">
      <alignment horizontal="center" vertical="center"/>
    </xf>
    <xf numFmtId="0" fontId="23" fillId="0" borderId="0" xfId="1" applyFont="1" applyBorder="1" applyAlignment="1"/>
    <xf numFmtId="0" fontId="75" fillId="0" borderId="15" xfId="0" applyFont="1" applyBorder="1" applyAlignment="1">
      <alignment horizontal="center"/>
    </xf>
    <xf numFmtId="0" fontId="75" fillId="0" borderId="15" xfId="0" applyFont="1" applyBorder="1" applyAlignment="1">
      <alignment vertical="center" wrapText="1"/>
    </xf>
    <xf numFmtId="0" fontId="75" fillId="0" borderId="1" xfId="0" applyFont="1" applyBorder="1"/>
    <xf numFmtId="0" fontId="76" fillId="0" borderId="1" xfId="0" applyFont="1" applyBorder="1"/>
    <xf numFmtId="0" fontId="76" fillId="0" borderId="1" xfId="0" applyFont="1" applyBorder="1" applyAlignment="1">
      <alignment vertical="center" wrapText="1"/>
    </xf>
    <xf numFmtId="0" fontId="0" fillId="0" borderId="15" xfId="0" applyFont="1" applyBorder="1" applyAlignment="1">
      <alignment horizontal="center"/>
    </xf>
    <xf numFmtId="2" fontId="0" fillId="9" borderId="17" xfId="0" applyNumberFormat="1" applyFill="1" applyBorder="1"/>
    <xf numFmtId="0" fontId="0" fillId="9" borderId="8" xfId="0" applyFill="1" applyBorder="1"/>
    <xf numFmtId="0" fontId="0" fillId="9" borderId="4" xfId="0" applyFill="1" applyBorder="1"/>
    <xf numFmtId="0" fontId="0" fillId="9" borderId="1" xfId="0" applyFill="1" applyBorder="1"/>
    <xf numFmtId="0" fontId="0" fillId="3" borderId="2" xfId="0" applyFill="1" applyBorder="1"/>
    <xf numFmtId="2" fontId="0" fillId="5" borderId="17" xfId="0" applyNumberFormat="1" applyFill="1" applyBorder="1"/>
    <xf numFmtId="0" fontId="0" fillId="5" borderId="2" xfId="0" applyFill="1" applyBorder="1"/>
    <xf numFmtId="0" fontId="0" fillId="5" borderId="6" xfId="0" applyFill="1" applyBorder="1"/>
    <xf numFmtId="2" fontId="0" fillId="3" borderId="17" xfId="0" applyNumberFormat="1" applyFill="1" applyBorder="1"/>
    <xf numFmtId="1" fontId="0" fillId="9" borderId="17" xfId="0" applyNumberFormat="1" applyFill="1" applyBorder="1"/>
    <xf numFmtId="0" fontId="0" fillId="9" borderId="7" xfId="0" applyFill="1" applyBorder="1"/>
    <xf numFmtId="0" fontId="0" fillId="9" borderId="5" xfId="0" applyFill="1" applyBorder="1"/>
    <xf numFmtId="1" fontId="0" fillId="3" borderId="17" xfId="0" applyNumberFormat="1" applyFill="1" applyBorder="1"/>
    <xf numFmtId="0" fontId="0" fillId="5" borderId="3" xfId="0" applyFill="1" applyBorder="1"/>
    <xf numFmtId="1" fontId="0" fillId="5" borderId="17" xfId="0" applyNumberFormat="1" applyFill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4" fillId="0" borderId="0" xfId="1" applyFont="1" applyBorder="1" applyAlignment="1">
      <alignment horizontal="center" vertical="center"/>
    </xf>
    <xf numFmtId="0" fontId="66" fillId="0" borderId="0" xfId="1" applyFont="1" applyBorder="1" applyAlignment="1">
      <alignment horizontal="left"/>
    </xf>
    <xf numFmtId="0" fontId="27" fillId="0" borderId="0" xfId="1" applyFont="1" applyBorder="1" applyAlignment="1">
      <alignment horizontal="center" vertical="center"/>
    </xf>
    <xf numFmtId="0" fontId="54" fillId="0" borderId="0" xfId="1" applyFont="1" applyBorder="1" applyAlignment="1">
      <alignment horizontal="left" vertical="center" wrapText="1"/>
    </xf>
    <xf numFmtId="0" fontId="17" fillId="0" borderId="0" xfId="1" applyBorder="1" applyAlignment="1">
      <alignment horizontal="left" vertical="center" wrapText="1"/>
    </xf>
    <xf numFmtId="0" fontId="54" fillId="0" borderId="0" xfId="1" applyFont="1" applyBorder="1" applyAlignment="1">
      <alignment horizontal="left"/>
    </xf>
    <xf numFmtId="0" fontId="17" fillId="0" borderId="0" xfId="1" applyBorder="1" applyAlignment="1">
      <alignment horizontal="left"/>
    </xf>
    <xf numFmtId="0" fontId="56" fillId="0" borderId="0" xfId="1" applyFont="1" applyBorder="1" applyAlignment="1">
      <alignment horizontal="left"/>
    </xf>
    <xf numFmtId="0" fontId="57" fillId="0" borderId="0" xfId="1" applyFont="1" applyBorder="1" applyAlignment="1">
      <alignment horizontal="left"/>
    </xf>
    <xf numFmtId="0" fontId="64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/>
    </xf>
    <xf numFmtId="0" fontId="64" fillId="0" borderId="0" xfId="1" applyFont="1" applyBorder="1" applyAlignment="1">
      <alignment horizontal="center" vertical="center"/>
    </xf>
    <xf numFmtId="0" fontId="39" fillId="0" borderId="0" xfId="1" applyFont="1" applyBorder="1" applyAlignment="1">
      <alignment horizontal="center" vertical="center" textRotation="90" wrapText="1"/>
    </xf>
    <xf numFmtId="0" fontId="41" fillId="0" borderId="0" xfId="1" applyFont="1" applyBorder="1" applyAlignment="1">
      <alignment horizontal="center" vertical="center" textRotation="90" wrapText="1"/>
    </xf>
    <xf numFmtId="0" fontId="40" fillId="0" borderId="0" xfId="1" applyFont="1" applyBorder="1" applyAlignment="1">
      <alignment horizontal="center" vertical="center" textRotation="90" wrapText="1"/>
    </xf>
    <xf numFmtId="0" fontId="37" fillId="0" borderId="2" xfId="1" applyFont="1" applyBorder="1" applyAlignment="1">
      <alignment horizontal="center" vertical="center" textRotation="90" wrapText="1"/>
    </xf>
    <xf numFmtId="0" fontId="37" fillId="0" borderId="3" xfId="1" applyFont="1" applyBorder="1" applyAlignment="1">
      <alignment horizontal="center" vertical="center" textRotation="90" wrapText="1"/>
    </xf>
    <xf numFmtId="0" fontId="38" fillId="3" borderId="2" xfId="1" applyFont="1" applyFill="1" applyBorder="1" applyAlignment="1">
      <alignment horizontal="center" vertical="center" textRotation="90" wrapText="1"/>
    </xf>
    <xf numFmtId="0" fontId="38" fillId="3" borderId="3" xfId="1" applyFont="1" applyFill="1" applyBorder="1" applyAlignment="1">
      <alignment horizontal="center" vertical="center" textRotation="90" wrapText="1"/>
    </xf>
    <xf numFmtId="0" fontId="8" fillId="0" borderId="2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33" fillId="0" borderId="12" xfId="1" applyFont="1" applyBorder="1" applyAlignment="1">
      <alignment horizontal="center" vertical="distributed" wrapText="1"/>
    </xf>
    <xf numFmtId="0" fontId="33" fillId="0" borderId="2" xfId="1" applyFont="1" applyBorder="1" applyAlignment="1">
      <alignment horizontal="center" vertical="distributed" wrapText="1"/>
    </xf>
    <xf numFmtId="0" fontId="33" fillId="0" borderId="3" xfId="1" applyFont="1" applyBorder="1" applyAlignment="1">
      <alignment horizontal="center" vertical="distributed" wrapText="1"/>
    </xf>
    <xf numFmtId="0" fontId="26" fillId="0" borderId="0" xfId="1" applyFont="1" applyBorder="1" applyAlignment="1">
      <alignment horizontal="left"/>
    </xf>
    <xf numFmtId="0" fontId="33" fillId="0" borderId="0" xfId="1" applyFont="1" applyBorder="1" applyAlignment="1">
      <alignment horizontal="center"/>
    </xf>
    <xf numFmtId="0" fontId="32" fillId="0" borderId="0" xfId="1" applyFont="1" applyBorder="1" applyAlignment="1">
      <alignment horizontal="center"/>
    </xf>
    <xf numFmtId="0" fontId="22" fillId="0" borderId="12" xfId="1" applyFont="1" applyBorder="1" applyAlignment="1">
      <alignment horizontal="center" wrapText="1"/>
    </xf>
    <xf numFmtId="0" fontId="22" fillId="0" borderId="2" xfId="1" applyFont="1" applyBorder="1" applyAlignment="1">
      <alignment horizontal="center" wrapText="1"/>
    </xf>
    <xf numFmtId="0" fontId="22" fillId="0" borderId="37" xfId="1" applyFont="1" applyBorder="1" applyAlignment="1">
      <alignment horizontal="center" wrapText="1"/>
    </xf>
    <xf numFmtId="0" fontId="35" fillId="0" borderId="36" xfId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/>
    </xf>
    <xf numFmtId="0" fontId="37" fillId="0" borderId="36" xfId="1" applyFont="1" applyBorder="1" applyAlignment="1">
      <alignment horizontal="center" vertical="center" textRotation="90" wrapText="1"/>
    </xf>
    <xf numFmtId="0" fontId="37" fillId="0" borderId="11" xfId="1" applyFont="1" applyBorder="1" applyAlignment="1">
      <alignment horizontal="center" vertical="center" textRotation="90" wrapText="1"/>
    </xf>
    <xf numFmtId="0" fontId="37" fillId="8" borderId="2" xfId="1" applyFont="1" applyFill="1" applyBorder="1" applyAlignment="1">
      <alignment horizontal="center" vertical="center" textRotation="90" wrapText="1"/>
    </xf>
    <xf numFmtId="0" fontId="37" fillId="8" borderId="3" xfId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4;&#1073;&#1072;&#1088;&#1082;&#1072;%20&#1087;&#1088;&#1080;&#1084;&#1077;&#1088;&#1085;&#1086;&#1077;%20&#1084;&#1077;&#1085;&#1102;%20&#1089;%20&#1074;&#1077;&#1076;&#1086;&#1084;&#1086;&#1089;&#1090;&#1100;&#1102;%20&#1082;&#1086;&#1085;&#1090;&#1088;&#1086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ДЕНЬ "/>
      <sheetName val="2 день"/>
      <sheetName val="3 день "/>
      <sheetName val="4 день"/>
      <sheetName val="5 день"/>
      <sheetName val="6 день(суббота)"/>
      <sheetName val="7 день"/>
      <sheetName val="8 день"/>
      <sheetName val="9день"/>
      <sheetName val="10день"/>
      <sheetName val="11день  сердце"/>
      <sheetName val="12день(суббота) "/>
      <sheetName val="13ДЕНЬ(1) 11.10"/>
      <sheetName val="14 день(2)12.10"/>
      <sheetName val="15 день(3) 13.10"/>
      <sheetName val="16 день(4) 14.10"/>
      <sheetName val="17 день (5) 15.10"/>
      <sheetName val="18 день (6субб) 16.10"/>
      <sheetName val="19 день (7)18.10"/>
      <sheetName val="20 день (8) 19.10"/>
      <sheetName val="21день (9)20.10"/>
      <sheetName val="22день (10) 21.10"/>
      <sheetName val="23день (11) 22.10 печень"/>
      <sheetName val="24день (12суббота) 23.10"/>
      <sheetName val="День 25 (1 день) 25.10"/>
      <sheetName val="26 день(2 день) 26.10"/>
      <sheetName val="27 день (3) 27.10"/>
      <sheetName val="28 день(4)28.10"/>
      <sheetName val="29 день (5) 29.10"/>
      <sheetName val="30 день (6субб) 30.10"/>
      <sheetName val="апельсины"/>
      <sheetName val="Овощная смесь &quot;Мексиканская&quot;"/>
      <sheetName val="асккор к-та"/>
      <sheetName val="Фасоль стручковая"/>
      <sheetName val="горбуша"/>
      <sheetName val="горох"/>
      <sheetName val="зел горошек"/>
      <sheetName val="Чеснок сухой"/>
      <sheetName val="дрожжи сухие"/>
      <sheetName val="крупа манная"/>
      <sheetName val="крупа перловая"/>
      <sheetName val="крупа рисовая"/>
      <sheetName val="крупа пшенная"/>
      <sheetName val="крупа ячневая"/>
      <sheetName val="Крупа кус кус"/>
      <sheetName val="крупа гречневая"/>
      <sheetName val="кофейный напиток"/>
      <sheetName val="картофель"/>
      <sheetName val="крупа кукурузная"/>
      <sheetName val="капуста свежая"/>
      <sheetName val="какао"/>
      <sheetName val="куринное филе"/>
      <sheetName val="курага"/>
      <sheetName val="кура"/>
      <sheetName val="Кисель &quot;Витошка&quot;"/>
      <sheetName val="лавровый лист"/>
      <sheetName val="лук реп"/>
      <sheetName val="лимонная к-та"/>
      <sheetName val="масло раст"/>
      <sheetName val="макарон изд группа А"/>
      <sheetName val="Смесь компотная"/>
      <sheetName val="масло слив"/>
      <sheetName val="молоко"/>
      <sheetName val="морковь"/>
      <sheetName val="мука"/>
      <sheetName val="мясо говяд"/>
      <sheetName val="огурцы консер"/>
      <sheetName val="огурцы св"/>
      <sheetName val="повидло"/>
      <sheetName val="помидоры св"/>
      <sheetName val="филе минтая"/>
      <sheetName val="сахар"/>
      <sheetName val="свекла"/>
      <sheetName val="сгущенное молоко"/>
      <sheetName val="сметана"/>
      <sheetName val="сода"/>
      <sheetName val="сок 0,2"/>
      <sheetName val="соль"/>
      <sheetName val="Печень говяжья"/>
      <sheetName val="сухарь"/>
      <sheetName val="сыр"/>
      <sheetName val="творог"/>
      <sheetName val="Хлеб блюда (котлеты и гренки)"/>
      <sheetName val="томат паста"/>
      <sheetName val="хлеб"/>
      <sheetName val="хлеб ржаной"/>
      <sheetName val="чай"/>
      <sheetName val="смородина"/>
      <sheetName val="вишня"/>
      <sheetName val="клюква"/>
      <sheetName val="яблоко блюда"/>
      <sheetName val="яблоко"/>
      <sheetName val="яйцо"/>
      <sheetName val="Напиток &quot;Витошка&quot;"/>
      <sheetName val="ванилин"/>
      <sheetName val="сердце говяжье"/>
      <sheetName val="Макарон изделия яичные группа А"/>
      <sheetName val="Клубника"/>
      <sheetName val="прор"/>
      <sheetName val="резерв 7"/>
      <sheetName val="пустой3"/>
      <sheetName val="Резерв 9 "/>
      <sheetName val="Резерв 10 "/>
      <sheetName val="Резерв 11 "/>
      <sheetName val="Резерв 12 "/>
      <sheetName val="Резерв 13 "/>
      <sheetName val="Резерв 14 "/>
      <sheetName val="Резерв 15 "/>
      <sheetName val="итоговая"/>
      <sheetName val="накопительная ведомость"/>
      <sheetName val="Накоп. в-ть №1  (с 7 до 11 лет)"/>
      <sheetName val="Накоп. в-ть №2 (с 12 лет) "/>
    </sheetNames>
    <sheetDataSet>
      <sheetData sheetId="0">
        <row r="25">
          <cell r="CD25">
            <v>219.6</v>
          </cell>
        </row>
        <row r="26">
          <cell r="BH26">
            <v>0</v>
          </cell>
        </row>
        <row r="28">
          <cell r="BH28">
            <v>0</v>
          </cell>
        </row>
        <row r="29">
          <cell r="BH29">
            <v>0</v>
          </cell>
          <cell r="CD29">
            <v>0</v>
          </cell>
        </row>
        <row r="31">
          <cell r="BH31">
            <v>0</v>
          </cell>
        </row>
        <row r="33">
          <cell r="BH33">
            <v>0</v>
          </cell>
          <cell r="CD33">
            <v>0</v>
          </cell>
        </row>
        <row r="34">
          <cell r="BH34">
            <v>0</v>
          </cell>
        </row>
        <row r="42">
          <cell r="BH42">
            <v>53.6</v>
          </cell>
        </row>
        <row r="44">
          <cell r="BH44">
            <v>0</v>
          </cell>
        </row>
        <row r="45">
          <cell r="BH45">
            <v>0</v>
          </cell>
          <cell r="CD45">
            <v>0</v>
          </cell>
        </row>
        <row r="46">
          <cell r="BH46">
            <v>0</v>
          </cell>
          <cell r="CD46">
            <v>0</v>
          </cell>
        </row>
        <row r="47">
          <cell r="BH47">
            <v>0</v>
          </cell>
        </row>
        <row r="48">
          <cell r="BH48">
            <v>0</v>
          </cell>
          <cell r="CD48">
            <v>0</v>
          </cell>
        </row>
        <row r="49">
          <cell r="BH49">
            <v>0</v>
          </cell>
          <cell r="CD49">
            <v>0</v>
          </cell>
        </row>
        <row r="51">
          <cell r="BH51">
            <v>9.6</v>
          </cell>
        </row>
        <row r="55">
          <cell r="CD55">
            <v>13.5</v>
          </cell>
        </row>
        <row r="56">
          <cell r="BH56">
            <v>20</v>
          </cell>
          <cell r="CD56">
            <v>26</v>
          </cell>
        </row>
        <row r="58">
          <cell r="BH58">
            <v>10.4</v>
          </cell>
        </row>
        <row r="59">
          <cell r="BH59">
            <v>0</v>
          </cell>
        </row>
        <row r="60">
          <cell r="BH60">
            <v>76.5</v>
          </cell>
          <cell r="CD60">
            <v>85.1</v>
          </cell>
        </row>
        <row r="61">
          <cell r="BH61">
            <v>0</v>
          </cell>
        </row>
        <row r="62">
          <cell r="BH62">
            <v>0</v>
          </cell>
        </row>
        <row r="63">
          <cell r="CD63">
            <v>0</v>
          </cell>
        </row>
        <row r="64">
          <cell r="BH64">
            <v>107.5</v>
          </cell>
        </row>
        <row r="65">
          <cell r="BH65">
            <v>0</v>
          </cell>
          <cell r="CD65">
            <v>0</v>
          </cell>
        </row>
        <row r="66">
          <cell r="BH66">
            <v>11.5</v>
          </cell>
          <cell r="CD66">
            <v>15</v>
          </cell>
        </row>
        <row r="67">
          <cell r="BH67">
            <v>0</v>
          </cell>
        </row>
        <row r="69">
          <cell r="BH69">
            <v>0</v>
          </cell>
          <cell r="CD69">
            <v>0</v>
          </cell>
        </row>
        <row r="71">
          <cell r="BH71">
            <v>0</v>
          </cell>
          <cell r="CD71">
            <v>0</v>
          </cell>
        </row>
        <row r="73">
          <cell r="BH73">
            <v>0</v>
          </cell>
          <cell r="CD73">
            <v>0</v>
          </cell>
        </row>
        <row r="74">
          <cell r="BH74">
            <v>9</v>
          </cell>
        </row>
        <row r="75">
          <cell r="BH75">
            <v>0</v>
          </cell>
          <cell r="CD75">
            <v>0</v>
          </cell>
        </row>
        <row r="76">
          <cell r="BH76">
            <v>0</v>
          </cell>
          <cell r="CD76">
            <v>0</v>
          </cell>
        </row>
        <row r="77">
          <cell r="BH77">
            <v>62.8</v>
          </cell>
        </row>
        <row r="78">
          <cell r="BH78">
            <v>0</v>
          </cell>
        </row>
        <row r="79">
          <cell r="BH79">
            <v>80</v>
          </cell>
        </row>
        <row r="81">
          <cell r="BH81">
            <v>0</v>
          </cell>
          <cell r="CD81">
            <v>0</v>
          </cell>
        </row>
        <row r="82">
          <cell r="CD82">
            <v>0</v>
          </cell>
        </row>
        <row r="83">
          <cell r="CD83">
            <v>0</v>
          </cell>
        </row>
        <row r="84">
          <cell r="CD84">
            <v>0</v>
          </cell>
        </row>
        <row r="85">
          <cell r="CD85">
            <v>0</v>
          </cell>
        </row>
        <row r="86">
          <cell r="CD86">
            <v>0</v>
          </cell>
        </row>
        <row r="87">
          <cell r="BH87">
            <v>0</v>
          </cell>
          <cell r="CD87">
            <v>0</v>
          </cell>
        </row>
        <row r="88">
          <cell r="BH88">
            <v>20</v>
          </cell>
          <cell r="CD88">
            <v>20</v>
          </cell>
        </row>
        <row r="90">
          <cell r="BH90">
            <v>0</v>
          </cell>
          <cell r="CD90">
            <v>0</v>
          </cell>
        </row>
        <row r="92">
          <cell r="CD92">
            <v>0</v>
          </cell>
        </row>
      </sheetData>
      <sheetData sheetId="1">
        <row r="26">
          <cell r="BJ26">
            <v>0</v>
          </cell>
        </row>
        <row r="28">
          <cell r="BJ28">
            <v>0</v>
          </cell>
        </row>
        <row r="29">
          <cell r="BJ29">
            <v>0</v>
          </cell>
          <cell r="CF29">
            <v>0</v>
          </cell>
        </row>
        <row r="30">
          <cell r="BJ30">
            <v>0</v>
          </cell>
          <cell r="CF30">
            <v>0</v>
          </cell>
        </row>
        <row r="31">
          <cell r="BJ31">
            <v>0</v>
          </cell>
        </row>
        <row r="33">
          <cell r="BJ33">
            <v>0</v>
          </cell>
          <cell r="CF33">
            <v>0</v>
          </cell>
        </row>
        <row r="34">
          <cell r="CF34">
            <v>20</v>
          </cell>
        </row>
        <row r="35">
          <cell r="BJ35">
            <v>0</v>
          </cell>
          <cell r="CF35">
            <v>0</v>
          </cell>
        </row>
        <row r="36">
          <cell r="BJ36">
            <v>0</v>
          </cell>
          <cell r="CF36">
            <v>0</v>
          </cell>
        </row>
        <row r="37">
          <cell r="BJ37">
            <v>0</v>
          </cell>
          <cell r="CF37">
            <v>0</v>
          </cell>
        </row>
        <row r="38">
          <cell r="BJ38">
            <v>0</v>
          </cell>
          <cell r="CF38">
            <v>0</v>
          </cell>
        </row>
        <row r="39">
          <cell r="BJ39">
            <v>0</v>
          </cell>
          <cell r="CF39">
            <v>0</v>
          </cell>
        </row>
        <row r="40">
          <cell r="BJ40">
            <v>0</v>
          </cell>
          <cell r="CF40">
            <v>0</v>
          </cell>
        </row>
        <row r="41">
          <cell r="BJ41">
            <v>0</v>
          </cell>
          <cell r="CF41">
            <v>0</v>
          </cell>
        </row>
        <row r="43">
          <cell r="BJ43">
            <v>0</v>
          </cell>
          <cell r="CF43">
            <v>0</v>
          </cell>
        </row>
        <row r="44">
          <cell r="BJ44">
            <v>70</v>
          </cell>
        </row>
        <row r="45">
          <cell r="BJ45">
            <v>0</v>
          </cell>
          <cell r="CF45">
            <v>0</v>
          </cell>
        </row>
        <row r="47">
          <cell r="BJ47">
            <v>10</v>
          </cell>
          <cell r="CF47">
            <v>10</v>
          </cell>
        </row>
        <row r="49">
          <cell r="BJ49">
            <v>0</v>
          </cell>
          <cell r="CF49">
            <v>0</v>
          </cell>
        </row>
        <row r="51">
          <cell r="BJ51">
            <v>12.8</v>
          </cell>
        </row>
        <row r="53">
          <cell r="BJ53">
            <v>0</v>
          </cell>
          <cell r="CF53">
            <v>0</v>
          </cell>
        </row>
        <row r="55">
          <cell r="CF55">
            <v>5</v>
          </cell>
        </row>
        <row r="56">
          <cell r="BJ56">
            <v>15</v>
          </cell>
        </row>
        <row r="58">
          <cell r="BJ58">
            <v>22.700000000000003</v>
          </cell>
        </row>
        <row r="59">
          <cell r="CF59">
            <v>0</v>
          </cell>
        </row>
        <row r="60">
          <cell r="BJ60">
            <v>0</v>
          </cell>
          <cell r="CF60">
            <v>0</v>
          </cell>
        </row>
        <row r="61">
          <cell r="BJ61">
            <v>0</v>
          </cell>
        </row>
        <row r="62">
          <cell r="BJ62">
            <v>0</v>
          </cell>
        </row>
        <row r="64">
          <cell r="BJ64">
            <v>0</v>
          </cell>
        </row>
        <row r="65">
          <cell r="BJ65">
            <v>0</v>
          </cell>
          <cell r="CF65">
            <v>0</v>
          </cell>
        </row>
        <row r="67">
          <cell r="BJ67">
            <v>41</v>
          </cell>
        </row>
        <row r="69">
          <cell r="BJ69">
            <v>10</v>
          </cell>
        </row>
        <row r="71">
          <cell r="BJ71">
            <v>0</v>
          </cell>
          <cell r="CF71">
            <v>0</v>
          </cell>
        </row>
        <row r="73">
          <cell r="BJ73">
            <v>0</v>
          </cell>
          <cell r="CF73">
            <v>0</v>
          </cell>
        </row>
        <row r="74">
          <cell r="BJ74">
            <v>3.6</v>
          </cell>
          <cell r="CF74">
            <v>4</v>
          </cell>
        </row>
        <row r="75">
          <cell r="BJ75">
            <v>0</v>
          </cell>
          <cell r="CF75">
            <v>0</v>
          </cell>
        </row>
        <row r="77">
          <cell r="BJ77">
            <v>0</v>
          </cell>
          <cell r="CF77">
            <v>0</v>
          </cell>
        </row>
        <row r="78">
          <cell r="BJ78">
            <v>1.9</v>
          </cell>
        </row>
        <row r="79">
          <cell r="BJ79">
            <v>57.3</v>
          </cell>
          <cell r="CF79">
            <v>76</v>
          </cell>
        </row>
        <row r="80">
          <cell r="BJ80">
            <v>20</v>
          </cell>
        </row>
        <row r="87">
          <cell r="BJ87">
            <v>20</v>
          </cell>
          <cell r="CF87">
            <v>20</v>
          </cell>
        </row>
        <row r="88">
          <cell r="BJ88">
            <v>0</v>
          </cell>
          <cell r="CF88">
            <v>0</v>
          </cell>
        </row>
        <row r="90">
          <cell r="BJ90">
            <v>0</v>
          </cell>
          <cell r="CF90">
            <v>0</v>
          </cell>
        </row>
        <row r="91">
          <cell r="BJ91">
            <v>0</v>
          </cell>
          <cell r="CF91">
            <v>0</v>
          </cell>
        </row>
      </sheetData>
      <sheetData sheetId="2">
        <row r="26">
          <cell r="BH26">
            <v>76</v>
          </cell>
        </row>
        <row r="28">
          <cell r="BH28">
            <v>0</v>
          </cell>
        </row>
        <row r="30">
          <cell r="CD30">
            <v>0</v>
          </cell>
        </row>
        <row r="31">
          <cell r="BH31">
            <v>0</v>
          </cell>
        </row>
        <row r="33">
          <cell r="BH33">
            <v>0</v>
          </cell>
          <cell r="CD33">
            <v>0</v>
          </cell>
        </row>
        <row r="34">
          <cell r="BH34">
            <v>0</v>
          </cell>
          <cell r="CD34">
            <v>0</v>
          </cell>
        </row>
        <row r="35">
          <cell r="CD35">
            <v>0</v>
          </cell>
        </row>
        <row r="36">
          <cell r="CD36">
            <v>26.4</v>
          </cell>
        </row>
        <row r="37">
          <cell r="CD37">
            <v>0</v>
          </cell>
        </row>
        <row r="38">
          <cell r="CD38">
            <v>0</v>
          </cell>
        </row>
        <row r="39">
          <cell r="CD39">
            <v>0</v>
          </cell>
        </row>
        <row r="40">
          <cell r="CD40">
            <v>0</v>
          </cell>
        </row>
        <row r="41">
          <cell r="BH41">
            <v>0</v>
          </cell>
          <cell r="CD41">
            <v>0</v>
          </cell>
        </row>
        <row r="42">
          <cell r="BH42">
            <v>96</v>
          </cell>
        </row>
        <row r="43">
          <cell r="CD43">
            <v>0</v>
          </cell>
        </row>
        <row r="44">
          <cell r="BH44">
            <v>0</v>
          </cell>
        </row>
        <row r="46">
          <cell r="BH46">
            <v>0</v>
          </cell>
          <cell r="CD46">
            <v>0</v>
          </cell>
        </row>
        <row r="47">
          <cell r="BH47">
            <v>0</v>
          </cell>
          <cell r="CD47">
            <v>0</v>
          </cell>
        </row>
        <row r="48">
          <cell r="BH48">
            <v>0</v>
          </cell>
          <cell r="CD48">
            <v>0</v>
          </cell>
        </row>
        <row r="49">
          <cell r="BH49">
            <v>0</v>
          </cell>
          <cell r="CD49">
            <v>0</v>
          </cell>
        </row>
        <row r="51">
          <cell r="BH51">
            <v>32.4</v>
          </cell>
        </row>
        <row r="53">
          <cell r="BH53">
            <v>0</v>
          </cell>
          <cell r="CD53">
            <v>0</v>
          </cell>
        </row>
        <row r="55">
          <cell r="CD55">
            <v>15.52</v>
          </cell>
        </row>
        <row r="56">
          <cell r="CD56">
            <v>39</v>
          </cell>
        </row>
        <row r="58">
          <cell r="BH58">
            <v>4.8</v>
          </cell>
        </row>
        <row r="59">
          <cell r="BH59">
            <v>4</v>
          </cell>
          <cell r="CD59">
            <v>5</v>
          </cell>
        </row>
        <row r="60">
          <cell r="BH60">
            <v>0</v>
          </cell>
          <cell r="CD60">
            <v>0</v>
          </cell>
        </row>
        <row r="61">
          <cell r="BH61">
            <v>0</v>
          </cell>
        </row>
        <row r="62">
          <cell r="BH62">
            <v>0</v>
          </cell>
        </row>
        <row r="64">
          <cell r="BH64">
            <v>0</v>
          </cell>
        </row>
        <row r="66">
          <cell r="BH66">
            <v>24</v>
          </cell>
        </row>
        <row r="67">
          <cell r="BH67">
            <v>0</v>
          </cell>
        </row>
        <row r="69">
          <cell r="BH69">
            <v>0</v>
          </cell>
          <cell r="CD69">
            <v>0</v>
          </cell>
        </row>
        <row r="71">
          <cell r="BH71">
            <v>0</v>
          </cell>
          <cell r="CD71">
            <v>0</v>
          </cell>
        </row>
        <row r="73">
          <cell r="BH73">
            <v>0</v>
          </cell>
          <cell r="CD73">
            <v>0</v>
          </cell>
        </row>
        <row r="74">
          <cell r="BH74">
            <v>0</v>
          </cell>
          <cell r="CD74">
            <v>0</v>
          </cell>
        </row>
        <row r="76">
          <cell r="BH76">
            <v>0</v>
          </cell>
          <cell r="CD76">
            <v>0</v>
          </cell>
        </row>
        <row r="77">
          <cell r="BH77">
            <v>56</v>
          </cell>
          <cell r="CD77">
            <v>56</v>
          </cell>
        </row>
        <row r="78">
          <cell r="BH78">
            <v>0</v>
          </cell>
        </row>
        <row r="79">
          <cell r="BH79">
            <v>40</v>
          </cell>
          <cell r="CD79">
            <v>90</v>
          </cell>
        </row>
        <row r="80">
          <cell r="BH80">
            <v>60</v>
          </cell>
          <cell r="CD80">
            <v>60</v>
          </cell>
        </row>
        <row r="81">
          <cell r="BH81">
            <v>0</v>
          </cell>
          <cell r="CD81">
            <v>0</v>
          </cell>
        </row>
        <row r="88">
          <cell r="BH88">
            <v>0</v>
          </cell>
          <cell r="CD88">
            <v>0</v>
          </cell>
        </row>
        <row r="90">
          <cell r="BH90">
            <v>0</v>
          </cell>
          <cell r="CD90">
            <v>0</v>
          </cell>
        </row>
        <row r="91">
          <cell r="BH91">
            <v>0</v>
          </cell>
          <cell r="CD91">
            <v>0</v>
          </cell>
        </row>
      </sheetData>
      <sheetData sheetId="3">
        <row r="25">
          <cell r="BJ25">
            <v>0</v>
          </cell>
          <cell r="CF25">
            <v>0</v>
          </cell>
        </row>
        <row r="26">
          <cell r="BJ26">
            <v>0</v>
          </cell>
        </row>
        <row r="28">
          <cell r="BJ28">
            <v>0</v>
          </cell>
        </row>
        <row r="30">
          <cell r="BJ30">
            <v>0</v>
          </cell>
          <cell r="CF30">
            <v>0</v>
          </cell>
        </row>
        <row r="31">
          <cell r="BJ31">
            <v>0</v>
          </cell>
        </row>
        <row r="34">
          <cell r="CF34">
            <v>0</v>
          </cell>
        </row>
        <row r="35">
          <cell r="BJ35">
            <v>0</v>
          </cell>
          <cell r="CF35">
            <v>0</v>
          </cell>
        </row>
        <row r="36">
          <cell r="CF36">
            <v>38.5</v>
          </cell>
        </row>
        <row r="37">
          <cell r="CF37">
            <v>0</v>
          </cell>
        </row>
        <row r="38">
          <cell r="CF38">
            <v>0</v>
          </cell>
        </row>
        <row r="39">
          <cell r="CF39">
            <v>0</v>
          </cell>
        </row>
        <row r="40">
          <cell r="CF40">
            <v>0</v>
          </cell>
        </row>
        <row r="42">
          <cell r="BJ42">
            <v>200</v>
          </cell>
        </row>
        <row r="43">
          <cell r="CF43">
            <v>0</v>
          </cell>
        </row>
        <row r="44">
          <cell r="BJ44">
            <v>0</v>
          </cell>
        </row>
        <row r="45">
          <cell r="BJ45">
            <v>0</v>
          </cell>
          <cell r="CF45">
            <v>0</v>
          </cell>
        </row>
        <row r="46">
          <cell r="BJ46">
            <v>0</v>
          </cell>
          <cell r="CF46">
            <v>0</v>
          </cell>
        </row>
        <row r="48">
          <cell r="BJ48">
            <v>0</v>
          </cell>
          <cell r="CF48">
            <v>0</v>
          </cell>
        </row>
        <row r="51">
          <cell r="BJ51">
            <v>29.299999999999997</v>
          </cell>
        </row>
        <row r="53">
          <cell r="BJ53">
            <v>0</v>
          </cell>
          <cell r="CF53">
            <v>0</v>
          </cell>
        </row>
        <row r="55">
          <cell r="BJ55">
            <v>9.25</v>
          </cell>
          <cell r="CF55">
            <v>10.3</v>
          </cell>
        </row>
        <row r="56">
          <cell r="BJ56">
            <v>24.6</v>
          </cell>
        </row>
        <row r="57">
          <cell r="CF57">
            <v>232</v>
          </cell>
        </row>
        <row r="58">
          <cell r="BJ58">
            <v>34.4</v>
          </cell>
        </row>
        <row r="59">
          <cell r="CF59">
            <v>50.199999999999996</v>
          </cell>
        </row>
        <row r="60">
          <cell r="BJ60">
            <v>60</v>
          </cell>
          <cell r="CF60">
            <v>68</v>
          </cell>
        </row>
        <row r="61">
          <cell r="BJ61">
            <v>0</v>
          </cell>
        </row>
        <row r="62">
          <cell r="BJ62">
            <v>118.8</v>
          </cell>
        </row>
        <row r="63">
          <cell r="BJ63">
            <v>0</v>
          </cell>
          <cell r="CF63">
            <v>0</v>
          </cell>
        </row>
        <row r="64">
          <cell r="BJ64">
            <v>0</v>
          </cell>
        </row>
        <row r="66">
          <cell r="BJ66">
            <v>16.5</v>
          </cell>
          <cell r="CF66">
            <v>18</v>
          </cell>
        </row>
        <row r="67">
          <cell r="BJ67">
            <v>0</v>
          </cell>
        </row>
        <row r="68">
          <cell r="CF68">
            <v>0</v>
          </cell>
        </row>
        <row r="69">
          <cell r="BJ69">
            <v>0</v>
          </cell>
          <cell r="CF69">
            <v>0</v>
          </cell>
        </row>
        <row r="73">
          <cell r="BJ73">
            <v>0</v>
          </cell>
          <cell r="CF73">
            <v>0</v>
          </cell>
        </row>
        <row r="74">
          <cell r="BJ74">
            <v>0</v>
          </cell>
          <cell r="CF74">
            <v>0</v>
          </cell>
        </row>
        <row r="76">
          <cell r="BJ76">
            <v>0</v>
          </cell>
          <cell r="CF76">
            <v>0</v>
          </cell>
        </row>
        <row r="77">
          <cell r="BJ77">
            <v>0</v>
          </cell>
          <cell r="CF77">
            <v>0</v>
          </cell>
        </row>
        <row r="78">
          <cell r="BJ78">
            <v>0</v>
          </cell>
        </row>
        <row r="79">
          <cell r="BJ79">
            <v>90</v>
          </cell>
          <cell r="CF79">
            <v>80</v>
          </cell>
        </row>
        <row r="80">
          <cell r="BJ80">
            <v>70</v>
          </cell>
          <cell r="CF80">
            <v>70</v>
          </cell>
        </row>
        <row r="81">
          <cell r="BJ81">
            <v>0</v>
          </cell>
          <cell r="CF81">
            <v>0</v>
          </cell>
        </row>
        <row r="82">
          <cell r="BJ82">
            <v>0</v>
          </cell>
          <cell r="CF82">
            <v>0</v>
          </cell>
        </row>
        <row r="83">
          <cell r="BJ83">
            <v>0</v>
          </cell>
          <cell r="CF83">
            <v>0</v>
          </cell>
        </row>
        <row r="84">
          <cell r="BJ84">
            <v>0</v>
          </cell>
          <cell r="CF84">
            <v>0</v>
          </cell>
        </row>
        <row r="85">
          <cell r="BJ85">
            <v>0</v>
          </cell>
          <cell r="CF85">
            <v>0</v>
          </cell>
        </row>
        <row r="86">
          <cell r="BJ86">
            <v>0</v>
          </cell>
          <cell r="CF86">
            <v>0</v>
          </cell>
        </row>
        <row r="87">
          <cell r="BJ87">
            <v>2</v>
          </cell>
          <cell r="CF87">
            <v>2.4</v>
          </cell>
        </row>
        <row r="90">
          <cell r="BJ90">
            <v>0</v>
          </cell>
          <cell r="CF90">
            <v>0</v>
          </cell>
        </row>
        <row r="91">
          <cell r="BJ91">
            <v>0</v>
          </cell>
          <cell r="CF91">
            <v>0</v>
          </cell>
        </row>
        <row r="92">
          <cell r="BJ92">
            <v>0</v>
          </cell>
          <cell r="CF92">
            <v>0</v>
          </cell>
        </row>
      </sheetData>
      <sheetData sheetId="4">
        <row r="26">
          <cell r="BJ26">
            <v>0</v>
          </cell>
        </row>
        <row r="28">
          <cell r="BJ28">
            <v>0</v>
          </cell>
        </row>
        <row r="29">
          <cell r="CF29">
            <v>0</v>
          </cell>
        </row>
        <row r="31">
          <cell r="BJ31">
            <v>0</v>
          </cell>
        </row>
        <row r="33">
          <cell r="BJ33">
            <v>0</v>
          </cell>
          <cell r="CF33">
            <v>0</v>
          </cell>
        </row>
        <row r="34">
          <cell r="BJ34">
            <v>0</v>
          </cell>
          <cell r="CF34">
            <v>0</v>
          </cell>
        </row>
        <row r="41">
          <cell r="BJ41">
            <v>0</v>
          </cell>
          <cell r="CF41">
            <v>0</v>
          </cell>
        </row>
        <row r="42">
          <cell r="BJ42">
            <v>0</v>
          </cell>
          <cell r="CF42">
            <v>0</v>
          </cell>
        </row>
        <row r="44">
          <cell r="BJ44">
            <v>255</v>
          </cell>
        </row>
        <row r="45">
          <cell r="BJ45">
            <v>0</v>
          </cell>
          <cell r="CF45">
            <v>0</v>
          </cell>
        </row>
        <row r="46">
          <cell r="BJ46">
            <v>0</v>
          </cell>
        </row>
        <row r="47">
          <cell r="BJ47">
            <v>10</v>
          </cell>
        </row>
        <row r="48">
          <cell r="BJ48">
            <v>31.2</v>
          </cell>
        </row>
        <row r="49">
          <cell r="BJ49">
            <v>0</v>
          </cell>
          <cell r="CF49">
            <v>0</v>
          </cell>
        </row>
        <row r="51">
          <cell r="BJ51">
            <v>20.28</v>
          </cell>
        </row>
        <row r="55">
          <cell r="BJ55">
            <v>7.8000000000000007</v>
          </cell>
          <cell r="CF55">
            <v>8.6</v>
          </cell>
        </row>
        <row r="56">
          <cell r="CF56">
            <v>32.5</v>
          </cell>
        </row>
        <row r="58">
          <cell r="BJ58">
            <v>33.900000000000006</v>
          </cell>
        </row>
        <row r="59">
          <cell r="BJ59">
            <v>3.6</v>
          </cell>
          <cell r="CF59">
            <v>3.6</v>
          </cell>
        </row>
        <row r="60">
          <cell r="BJ60">
            <v>82.8</v>
          </cell>
          <cell r="CF60">
            <v>92</v>
          </cell>
        </row>
        <row r="61">
          <cell r="BJ61">
            <v>0</v>
          </cell>
        </row>
        <row r="62">
          <cell r="BJ62">
            <v>0</v>
          </cell>
        </row>
        <row r="64">
          <cell r="BJ64">
            <v>0</v>
          </cell>
        </row>
        <row r="65">
          <cell r="CF65">
            <v>0</v>
          </cell>
        </row>
        <row r="67">
          <cell r="BJ67">
            <v>0</v>
          </cell>
        </row>
        <row r="69">
          <cell r="BJ69">
            <v>0</v>
          </cell>
          <cell r="CF69">
            <v>0</v>
          </cell>
        </row>
        <row r="71">
          <cell r="BJ71">
            <v>200</v>
          </cell>
          <cell r="CF71">
            <v>200</v>
          </cell>
        </row>
        <row r="73">
          <cell r="BJ73">
            <v>0</v>
          </cell>
          <cell r="CF73">
            <v>0</v>
          </cell>
        </row>
        <row r="74">
          <cell r="CF74">
            <v>0</v>
          </cell>
        </row>
        <row r="75">
          <cell r="BJ75">
            <v>0</v>
          </cell>
          <cell r="CF75">
            <v>11</v>
          </cell>
        </row>
        <row r="76">
          <cell r="BJ76">
            <v>0</v>
          </cell>
          <cell r="CF76">
            <v>0</v>
          </cell>
        </row>
        <row r="77">
          <cell r="CF77">
            <v>27.5</v>
          </cell>
        </row>
        <row r="78">
          <cell r="BJ78">
            <v>7.2</v>
          </cell>
        </row>
        <row r="79">
          <cell r="CF79">
            <v>112.2</v>
          </cell>
        </row>
        <row r="80">
          <cell r="CF80">
            <v>60</v>
          </cell>
        </row>
        <row r="87">
          <cell r="BJ87">
            <v>5.64</v>
          </cell>
          <cell r="CF87">
            <v>6.28</v>
          </cell>
        </row>
        <row r="88">
          <cell r="BJ88">
            <v>0</v>
          </cell>
          <cell r="CF88">
            <v>0</v>
          </cell>
        </row>
        <row r="90">
          <cell r="BJ90">
            <v>0</v>
          </cell>
          <cell r="CF90">
            <v>0</v>
          </cell>
        </row>
      </sheetData>
      <sheetData sheetId="5">
        <row r="26">
          <cell r="BS26">
            <v>0</v>
          </cell>
        </row>
        <row r="28">
          <cell r="BS28">
            <v>0</v>
          </cell>
        </row>
        <row r="30">
          <cell r="BS30">
            <v>0</v>
          </cell>
          <cell r="CX30">
            <v>0</v>
          </cell>
        </row>
        <row r="31">
          <cell r="BS31">
            <v>9.6</v>
          </cell>
        </row>
        <row r="33">
          <cell r="BS33">
            <v>0</v>
          </cell>
          <cell r="CX33">
            <v>0</v>
          </cell>
        </row>
        <row r="34">
          <cell r="BS34">
            <v>0</v>
          </cell>
          <cell r="CX34">
            <v>0</v>
          </cell>
        </row>
        <row r="35">
          <cell r="BS35">
            <v>0</v>
          </cell>
          <cell r="CX35">
            <v>0</v>
          </cell>
        </row>
        <row r="36">
          <cell r="BS36">
            <v>0</v>
          </cell>
          <cell r="CX36">
            <v>0</v>
          </cell>
        </row>
        <row r="37">
          <cell r="BS37">
            <v>0</v>
          </cell>
          <cell r="CX37">
            <v>0</v>
          </cell>
        </row>
        <row r="38">
          <cell r="BS38">
            <v>0</v>
          </cell>
          <cell r="CX38">
            <v>0</v>
          </cell>
        </row>
        <row r="39">
          <cell r="BS39">
            <v>0</v>
          </cell>
          <cell r="CX39">
            <v>0</v>
          </cell>
        </row>
        <row r="40">
          <cell r="BS40">
            <v>0</v>
          </cell>
          <cell r="CX40">
            <v>0</v>
          </cell>
        </row>
        <row r="41">
          <cell r="BS41">
            <v>0</v>
          </cell>
          <cell r="CX41">
            <v>0</v>
          </cell>
        </row>
        <row r="43">
          <cell r="BS43">
            <v>0</v>
          </cell>
          <cell r="CX43">
            <v>0</v>
          </cell>
        </row>
        <row r="44">
          <cell r="BS44">
            <v>20</v>
          </cell>
        </row>
        <row r="45">
          <cell r="BS45">
            <v>0</v>
          </cell>
          <cell r="CX45">
            <v>0</v>
          </cell>
        </row>
        <row r="46">
          <cell r="BS46">
            <v>0</v>
          </cell>
          <cell r="CX46">
            <v>0</v>
          </cell>
        </row>
        <row r="47">
          <cell r="BS47">
            <v>0</v>
          </cell>
          <cell r="CX47">
            <v>0</v>
          </cell>
        </row>
        <row r="48">
          <cell r="BS48">
            <v>0</v>
          </cell>
          <cell r="CX48">
            <v>0</v>
          </cell>
        </row>
        <row r="49">
          <cell r="BS49">
            <v>0</v>
          </cell>
          <cell r="CX49">
            <v>0</v>
          </cell>
        </row>
        <row r="51">
          <cell r="BS51">
            <v>20.399999999999999</v>
          </cell>
        </row>
        <row r="53">
          <cell r="BS53">
            <v>0</v>
          </cell>
          <cell r="CX53">
            <v>0</v>
          </cell>
        </row>
        <row r="55">
          <cell r="CX55">
            <v>10.6</v>
          </cell>
        </row>
        <row r="56">
          <cell r="BS56">
            <v>10.3</v>
          </cell>
        </row>
        <row r="58">
          <cell r="BS58">
            <v>10.4</v>
          </cell>
        </row>
        <row r="59">
          <cell r="BS59">
            <v>18</v>
          </cell>
          <cell r="CX59">
            <v>18</v>
          </cell>
        </row>
        <row r="60">
          <cell r="BS60">
            <v>73.8</v>
          </cell>
          <cell r="CX60">
            <v>82</v>
          </cell>
        </row>
        <row r="61">
          <cell r="BS61">
            <v>0</v>
          </cell>
        </row>
        <row r="62">
          <cell r="BS62">
            <v>0</v>
          </cell>
        </row>
        <row r="64">
          <cell r="BS64">
            <v>0</v>
          </cell>
        </row>
        <row r="66">
          <cell r="CX66">
            <v>30</v>
          </cell>
        </row>
        <row r="67">
          <cell r="BS67">
            <v>0</v>
          </cell>
        </row>
        <row r="69">
          <cell r="BS69">
            <v>10</v>
          </cell>
        </row>
        <row r="71">
          <cell r="BS71">
            <v>0</v>
          </cell>
          <cell r="CX71">
            <v>0</v>
          </cell>
        </row>
        <row r="73">
          <cell r="BS73">
            <v>0</v>
          </cell>
          <cell r="CX73">
            <v>0</v>
          </cell>
        </row>
        <row r="74">
          <cell r="CX74">
            <v>40</v>
          </cell>
        </row>
        <row r="75">
          <cell r="BS75">
            <v>0</v>
          </cell>
          <cell r="CX75">
            <v>0</v>
          </cell>
        </row>
        <row r="76">
          <cell r="BS76">
            <v>0</v>
          </cell>
          <cell r="CX76">
            <v>0</v>
          </cell>
        </row>
        <row r="77">
          <cell r="BS77">
            <v>0</v>
          </cell>
          <cell r="CX77">
            <v>0</v>
          </cell>
        </row>
        <row r="78">
          <cell r="BS78">
            <v>0</v>
          </cell>
        </row>
        <row r="79">
          <cell r="BS79">
            <v>94.2</v>
          </cell>
          <cell r="CX79">
            <v>78</v>
          </cell>
        </row>
        <row r="87">
          <cell r="BS87">
            <v>33</v>
          </cell>
          <cell r="CX87">
            <v>34</v>
          </cell>
        </row>
        <row r="88">
          <cell r="BS88">
            <v>0</v>
          </cell>
          <cell r="CX88">
            <v>0</v>
          </cell>
        </row>
        <row r="90">
          <cell r="BS90">
            <v>0</v>
          </cell>
          <cell r="CX90">
            <v>0</v>
          </cell>
        </row>
        <row r="91">
          <cell r="BS91">
            <v>0</v>
          </cell>
          <cell r="CX91">
            <v>0</v>
          </cell>
        </row>
      </sheetData>
      <sheetData sheetId="6">
        <row r="25">
          <cell r="BJ25">
            <v>150</v>
          </cell>
          <cell r="CH25">
            <v>150</v>
          </cell>
        </row>
        <row r="26">
          <cell r="BJ26">
            <v>0</v>
          </cell>
        </row>
        <row r="28">
          <cell r="BJ28">
            <v>70</v>
          </cell>
        </row>
        <row r="29">
          <cell r="BJ29">
            <v>0</v>
          </cell>
          <cell r="CH29">
            <v>0</v>
          </cell>
        </row>
        <row r="31">
          <cell r="BJ31">
            <v>0</v>
          </cell>
        </row>
        <row r="33">
          <cell r="BJ33">
            <v>0</v>
          </cell>
          <cell r="CH33">
            <v>0</v>
          </cell>
        </row>
        <row r="34">
          <cell r="BJ34">
            <v>0</v>
          </cell>
        </row>
        <row r="41">
          <cell r="BJ41">
            <v>0</v>
          </cell>
          <cell r="CH41">
            <v>0</v>
          </cell>
        </row>
        <row r="42">
          <cell r="BJ42">
            <v>80</v>
          </cell>
        </row>
        <row r="44">
          <cell r="BJ44">
            <v>0</v>
          </cell>
        </row>
        <row r="46">
          <cell r="BJ46">
            <v>0</v>
          </cell>
          <cell r="CH46">
            <v>0</v>
          </cell>
        </row>
        <row r="47">
          <cell r="CH47">
            <v>0</v>
          </cell>
        </row>
        <row r="48">
          <cell r="BJ48">
            <v>0</v>
          </cell>
          <cell r="CH48">
            <v>0</v>
          </cell>
        </row>
        <row r="49">
          <cell r="BJ49">
            <v>0</v>
          </cell>
          <cell r="CH49">
            <v>0</v>
          </cell>
        </row>
        <row r="51">
          <cell r="BJ51">
            <v>35.6</v>
          </cell>
        </row>
        <row r="53">
          <cell r="BJ53">
            <v>0</v>
          </cell>
          <cell r="CH53">
            <v>0</v>
          </cell>
        </row>
        <row r="55">
          <cell r="BJ55">
            <v>8.3000000000000007</v>
          </cell>
          <cell r="CH55">
            <v>9.5</v>
          </cell>
        </row>
        <row r="56">
          <cell r="BJ56">
            <v>14</v>
          </cell>
        </row>
        <row r="57">
          <cell r="BJ57">
            <v>200</v>
          </cell>
          <cell r="CH57">
            <v>225</v>
          </cell>
        </row>
        <row r="58">
          <cell r="BJ58">
            <v>10.4</v>
          </cell>
        </row>
        <row r="59">
          <cell r="BJ59">
            <v>3.6</v>
          </cell>
          <cell r="CH59">
            <v>4</v>
          </cell>
        </row>
        <row r="60">
          <cell r="BJ60">
            <v>83</v>
          </cell>
          <cell r="CH60">
            <v>92</v>
          </cell>
        </row>
        <row r="61">
          <cell r="BJ61">
            <v>13.6</v>
          </cell>
        </row>
        <row r="62">
          <cell r="BJ62">
            <v>0</v>
          </cell>
        </row>
        <row r="63">
          <cell r="BJ63">
            <v>0</v>
          </cell>
          <cell r="CH63">
            <v>0</v>
          </cell>
        </row>
        <row r="64">
          <cell r="BJ64">
            <v>0</v>
          </cell>
        </row>
        <row r="65">
          <cell r="BJ65">
            <v>0</v>
          </cell>
          <cell r="CH65">
            <v>0</v>
          </cell>
        </row>
        <row r="66">
          <cell r="BJ66">
            <v>3</v>
          </cell>
        </row>
        <row r="67">
          <cell r="BJ67">
            <v>0</v>
          </cell>
        </row>
        <row r="68">
          <cell r="BJ68">
            <v>0</v>
          </cell>
          <cell r="CH68">
            <v>0</v>
          </cell>
        </row>
        <row r="69">
          <cell r="BJ69">
            <v>28</v>
          </cell>
        </row>
        <row r="71">
          <cell r="BJ71">
            <v>0</v>
          </cell>
          <cell r="CH71">
            <v>0</v>
          </cell>
        </row>
        <row r="73">
          <cell r="BJ73">
            <v>0</v>
          </cell>
          <cell r="CH73">
            <v>0</v>
          </cell>
        </row>
        <row r="74">
          <cell r="BJ74">
            <v>0</v>
          </cell>
        </row>
        <row r="76">
          <cell r="BJ76">
            <v>0</v>
          </cell>
          <cell r="CH76">
            <v>0</v>
          </cell>
        </row>
        <row r="77">
          <cell r="BJ77">
            <v>18.5</v>
          </cell>
          <cell r="CH77">
            <v>18.5</v>
          </cell>
        </row>
        <row r="78">
          <cell r="BJ78">
            <v>0</v>
          </cell>
        </row>
        <row r="79">
          <cell r="BJ79">
            <v>45.8</v>
          </cell>
          <cell r="CH79">
            <v>85</v>
          </cell>
        </row>
        <row r="81">
          <cell r="BJ81">
            <v>0</v>
          </cell>
          <cell r="CH81">
            <v>0</v>
          </cell>
        </row>
        <row r="82">
          <cell r="BJ82">
            <v>0</v>
          </cell>
          <cell r="CH82">
            <v>0</v>
          </cell>
        </row>
        <row r="83">
          <cell r="BJ83">
            <v>0</v>
          </cell>
          <cell r="CH83">
            <v>0</v>
          </cell>
        </row>
        <row r="84">
          <cell r="BJ84">
            <v>0</v>
          </cell>
          <cell r="CH84">
            <v>0</v>
          </cell>
        </row>
        <row r="85">
          <cell r="BJ85">
            <v>0</v>
          </cell>
          <cell r="CH85">
            <v>0</v>
          </cell>
        </row>
        <row r="86">
          <cell r="BJ86">
            <v>0</v>
          </cell>
          <cell r="CH86">
            <v>0</v>
          </cell>
        </row>
        <row r="87">
          <cell r="BJ87">
            <v>0</v>
          </cell>
          <cell r="CH87">
            <v>0</v>
          </cell>
        </row>
        <row r="88">
          <cell r="BJ88">
            <v>20</v>
          </cell>
          <cell r="CH88">
            <v>20</v>
          </cell>
        </row>
        <row r="90">
          <cell r="BJ90">
            <v>0</v>
          </cell>
          <cell r="CH90">
            <v>0</v>
          </cell>
        </row>
        <row r="91">
          <cell r="BJ91">
            <v>0</v>
          </cell>
          <cell r="CH91">
            <v>0</v>
          </cell>
        </row>
        <row r="92">
          <cell r="BJ92">
            <v>0</v>
          </cell>
          <cell r="CH92">
            <v>0</v>
          </cell>
        </row>
      </sheetData>
      <sheetData sheetId="7">
        <row r="26">
          <cell r="BL26">
            <v>0</v>
          </cell>
        </row>
        <row r="28">
          <cell r="BL28">
            <v>0</v>
          </cell>
        </row>
        <row r="29">
          <cell r="BL29">
            <v>0</v>
          </cell>
          <cell r="CJ29">
            <v>0</v>
          </cell>
        </row>
        <row r="30">
          <cell r="BL30">
            <v>16</v>
          </cell>
        </row>
        <row r="31">
          <cell r="BL31">
            <v>0</v>
          </cell>
        </row>
        <row r="33">
          <cell r="BL33">
            <v>0</v>
          </cell>
          <cell r="CJ33">
            <v>0</v>
          </cell>
        </row>
        <row r="34">
          <cell r="BL34">
            <v>10</v>
          </cell>
          <cell r="CJ34">
            <v>11</v>
          </cell>
        </row>
        <row r="35">
          <cell r="BL35">
            <v>0</v>
          </cell>
        </row>
        <row r="36">
          <cell r="BL36">
            <v>0</v>
          </cell>
        </row>
        <row r="37">
          <cell r="BL37">
            <v>0</v>
          </cell>
        </row>
        <row r="38">
          <cell r="BL38">
            <v>0</v>
          </cell>
        </row>
        <row r="39">
          <cell r="BL39">
            <v>0</v>
          </cell>
        </row>
        <row r="40">
          <cell r="BL40">
            <v>0</v>
          </cell>
        </row>
        <row r="41">
          <cell r="BL41">
            <v>0</v>
          </cell>
          <cell r="CJ41">
            <v>0</v>
          </cell>
        </row>
        <row r="43">
          <cell r="BL43">
            <v>0</v>
          </cell>
        </row>
        <row r="44">
          <cell r="BL44">
            <v>0</v>
          </cell>
        </row>
        <row r="45">
          <cell r="BL45">
            <v>0</v>
          </cell>
          <cell r="CJ45">
            <v>0</v>
          </cell>
        </row>
        <row r="47">
          <cell r="BL47">
            <v>0</v>
          </cell>
          <cell r="CJ47">
            <v>0</v>
          </cell>
        </row>
        <row r="49">
          <cell r="BL49">
            <v>0</v>
          </cell>
          <cell r="CJ49">
            <v>0</v>
          </cell>
        </row>
        <row r="51">
          <cell r="BL51">
            <v>9.6</v>
          </cell>
        </row>
        <row r="53">
          <cell r="BL53">
            <v>0</v>
          </cell>
          <cell r="CJ53">
            <v>0</v>
          </cell>
        </row>
        <row r="55">
          <cell r="BL55">
            <v>12.5</v>
          </cell>
          <cell r="CJ55">
            <v>13.5</v>
          </cell>
        </row>
        <row r="56">
          <cell r="BL56">
            <v>5</v>
          </cell>
          <cell r="CJ56">
            <v>6</v>
          </cell>
        </row>
        <row r="58">
          <cell r="BL58">
            <v>10.4</v>
          </cell>
        </row>
        <row r="59">
          <cell r="BL59">
            <v>0</v>
          </cell>
          <cell r="CJ59">
            <v>0</v>
          </cell>
        </row>
        <row r="60">
          <cell r="BL60">
            <v>0</v>
          </cell>
          <cell r="CJ60">
            <v>0</v>
          </cell>
        </row>
        <row r="61">
          <cell r="BL61">
            <v>0</v>
          </cell>
        </row>
        <row r="62">
          <cell r="BL62">
            <v>118.8</v>
          </cell>
        </row>
        <row r="64">
          <cell r="BL64">
            <v>0</v>
          </cell>
        </row>
        <row r="65">
          <cell r="BL65">
            <v>0</v>
          </cell>
          <cell r="CJ65">
            <v>0</v>
          </cell>
        </row>
        <row r="66">
          <cell r="CJ66">
            <v>36</v>
          </cell>
        </row>
        <row r="67">
          <cell r="BL67">
            <v>0</v>
          </cell>
        </row>
        <row r="69">
          <cell r="BL69">
            <v>6</v>
          </cell>
          <cell r="CJ69">
            <v>6.6</v>
          </cell>
        </row>
        <row r="71">
          <cell r="BL71">
            <v>0</v>
          </cell>
          <cell r="CJ71">
            <v>0</v>
          </cell>
        </row>
        <row r="73">
          <cell r="BL73">
            <v>0</v>
          </cell>
          <cell r="CJ73">
            <v>0</v>
          </cell>
        </row>
        <row r="74">
          <cell r="CJ74">
            <v>6.6</v>
          </cell>
        </row>
        <row r="77">
          <cell r="CJ77">
            <v>28.1</v>
          </cell>
        </row>
        <row r="78">
          <cell r="BL78">
            <v>0</v>
          </cell>
        </row>
        <row r="79">
          <cell r="CJ79">
            <v>135</v>
          </cell>
        </row>
        <row r="87">
          <cell r="BL87">
            <v>9.64</v>
          </cell>
          <cell r="CJ87">
            <v>10.64</v>
          </cell>
        </row>
        <row r="88">
          <cell r="BL88">
            <v>0</v>
          </cell>
          <cell r="CJ88">
            <v>0</v>
          </cell>
        </row>
        <row r="90">
          <cell r="BL90">
            <v>0</v>
          </cell>
          <cell r="CJ90">
            <v>0</v>
          </cell>
        </row>
        <row r="91">
          <cell r="BL91">
            <v>0</v>
          </cell>
          <cell r="CJ91">
            <v>0</v>
          </cell>
        </row>
      </sheetData>
      <sheetData sheetId="8">
        <row r="26">
          <cell r="BN26">
            <v>0</v>
          </cell>
        </row>
        <row r="28">
          <cell r="BN28">
            <v>0</v>
          </cell>
        </row>
        <row r="29">
          <cell r="BN29">
            <v>0</v>
          </cell>
          <cell r="CL29">
            <v>0</v>
          </cell>
        </row>
        <row r="30">
          <cell r="BN30">
            <v>0</v>
          </cell>
          <cell r="CL30">
            <v>0</v>
          </cell>
        </row>
        <row r="31">
          <cell r="BN31">
            <v>0</v>
          </cell>
        </row>
        <row r="33">
          <cell r="BN33">
            <v>0</v>
          </cell>
          <cell r="CL33">
            <v>0</v>
          </cell>
        </row>
        <row r="34">
          <cell r="BN34">
            <v>0</v>
          </cell>
          <cell r="CL34">
            <v>0</v>
          </cell>
        </row>
        <row r="35">
          <cell r="BN35">
            <v>0</v>
          </cell>
          <cell r="CL35">
            <v>0</v>
          </cell>
        </row>
        <row r="36">
          <cell r="BN36">
            <v>0</v>
          </cell>
          <cell r="CL36">
            <v>0</v>
          </cell>
        </row>
        <row r="37">
          <cell r="BN37">
            <v>0</v>
          </cell>
          <cell r="CL37">
            <v>0</v>
          </cell>
        </row>
        <row r="38">
          <cell r="BN38">
            <v>0</v>
          </cell>
          <cell r="CL38">
            <v>0</v>
          </cell>
        </row>
        <row r="39">
          <cell r="BN39">
            <v>0</v>
          </cell>
          <cell r="CL39">
            <v>0</v>
          </cell>
        </row>
        <row r="40">
          <cell r="BN40">
            <v>0</v>
          </cell>
          <cell r="CL40">
            <v>0</v>
          </cell>
        </row>
        <row r="43">
          <cell r="CL43">
            <v>0</v>
          </cell>
        </row>
        <row r="44">
          <cell r="BN44">
            <v>0</v>
          </cell>
        </row>
        <row r="45">
          <cell r="BN45">
            <v>0</v>
          </cell>
          <cell r="CL45">
            <v>0</v>
          </cell>
        </row>
        <row r="46">
          <cell r="BN46">
            <v>0</v>
          </cell>
        </row>
        <row r="47">
          <cell r="BN47">
            <v>0</v>
          </cell>
          <cell r="CL47">
            <v>0</v>
          </cell>
        </row>
        <row r="48">
          <cell r="BN48">
            <v>62.4</v>
          </cell>
        </row>
        <row r="49">
          <cell r="BN49">
            <v>0</v>
          </cell>
          <cell r="CL49">
            <v>0</v>
          </cell>
        </row>
        <row r="51">
          <cell r="BN51">
            <v>20</v>
          </cell>
          <cell r="CL51">
            <v>21.4</v>
          </cell>
        </row>
        <row r="53">
          <cell r="CL53">
            <v>0</v>
          </cell>
        </row>
        <row r="55">
          <cell r="BN55">
            <v>12.8</v>
          </cell>
          <cell r="CL55">
            <v>13.3</v>
          </cell>
        </row>
        <row r="56">
          <cell r="BN56">
            <v>2.9</v>
          </cell>
          <cell r="CL56">
            <v>2.9</v>
          </cell>
        </row>
        <row r="58">
          <cell r="BN58">
            <v>11.3</v>
          </cell>
        </row>
        <row r="59">
          <cell r="BN59">
            <v>2</v>
          </cell>
          <cell r="CL59">
            <v>2</v>
          </cell>
        </row>
        <row r="60">
          <cell r="BN60">
            <v>40.200000000000003</v>
          </cell>
          <cell r="CL60">
            <v>40.200000000000003</v>
          </cell>
        </row>
        <row r="61">
          <cell r="BN61">
            <v>14</v>
          </cell>
        </row>
        <row r="62">
          <cell r="BN62">
            <v>0</v>
          </cell>
        </row>
        <row r="64">
          <cell r="BN64">
            <v>107.5</v>
          </cell>
        </row>
        <row r="65">
          <cell r="BN65">
            <v>0</v>
          </cell>
          <cell r="CL65">
            <v>0</v>
          </cell>
        </row>
        <row r="66">
          <cell r="CL66">
            <v>30</v>
          </cell>
        </row>
        <row r="67">
          <cell r="BN67">
            <v>0</v>
          </cell>
        </row>
        <row r="69">
          <cell r="BN69">
            <v>0</v>
          </cell>
          <cell r="CL69">
            <v>0</v>
          </cell>
        </row>
        <row r="71">
          <cell r="BN71">
            <v>200</v>
          </cell>
          <cell r="CL71">
            <v>200</v>
          </cell>
        </row>
        <row r="73">
          <cell r="BN73">
            <v>0</v>
          </cell>
          <cell r="CL73">
            <v>0</v>
          </cell>
        </row>
        <row r="74">
          <cell r="CL74">
            <v>0</v>
          </cell>
        </row>
        <row r="75">
          <cell r="CL75">
            <v>26.6</v>
          </cell>
        </row>
        <row r="76">
          <cell r="BN76">
            <v>0</v>
          </cell>
          <cell r="CL76">
            <v>0</v>
          </cell>
        </row>
        <row r="77">
          <cell r="CL77">
            <v>18.5</v>
          </cell>
        </row>
        <row r="78">
          <cell r="BN78">
            <v>2</v>
          </cell>
        </row>
        <row r="79">
          <cell r="CL79">
            <v>85</v>
          </cell>
        </row>
        <row r="81">
          <cell r="BN81">
            <v>0</v>
          </cell>
          <cell r="CL81">
            <v>0</v>
          </cell>
        </row>
        <row r="87">
          <cell r="BN87">
            <v>72</v>
          </cell>
          <cell r="CL87">
            <v>72</v>
          </cell>
        </row>
        <row r="88">
          <cell r="BN88">
            <v>0</v>
          </cell>
          <cell r="CL88">
            <v>0</v>
          </cell>
        </row>
        <row r="90">
          <cell r="BN90">
            <v>0</v>
          </cell>
          <cell r="CL90">
            <v>0</v>
          </cell>
        </row>
      </sheetData>
      <sheetData sheetId="9">
        <row r="26">
          <cell r="BL26">
            <v>0</v>
          </cell>
        </row>
        <row r="28">
          <cell r="BL28">
            <v>0</v>
          </cell>
        </row>
        <row r="29">
          <cell r="BL29">
            <v>0</v>
          </cell>
          <cell r="CH29">
            <v>0</v>
          </cell>
        </row>
        <row r="30">
          <cell r="BL30">
            <v>0</v>
          </cell>
          <cell r="CH30">
            <v>0</v>
          </cell>
        </row>
        <row r="31">
          <cell r="BL31">
            <v>0</v>
          </cell>
        </row>
        <row r="33">
          <cell r="BL33">
            <v>0</v>
          </cell>
          <cell r="CH33">
            <v>0</v>
          </cell>
        </row>
        <row r="34">
          <cell r="BL34">
            <v>0</v>
          </cell>
        </row>
        <row r="35">
          <cell r="BL35">
            <v>0</v>
          </cell>
          <cell r="CH35">
            <v>0</v>
          </cell>
        </row>
        <row r="36">
          <cell r="BL36">
            <v>0</v>
          </cell>
          <cell r="CH36">
            <v>0</v>
          </cell>
        </row>
        <row r="37">
          <cell r="BL37">
            <v>0</v>
          </cell>
          <cell r="CH37">
            <v>0</v>
          </cell>
        </row>
        <row r="38">
          <cell r="BL38">
            <v>0</v>
          </cell>
          <cell r="CH38">
            <v>0</v>
          </cell>
        </row>
        <row r="39">
          <cell r="BL39">
            <v>0</v>
          </cell>
          <cell r="CH39">
            <v>0</v>
          </cell>
        </row>
        <row r="40">
          <cell r="BL40">
            <v>0</v>
          </cell>
        </row>
        <row r="41">
          <cell r="BL41">
            <v>0</v>
          </cell>
          <cell r="CH41">
            <v>0</v>
          </cell>
        </row>
        <row r="42">
          <cell r="BL42">
            <v>32</v>
          </cell>
        </row>
        <row r="43">
          <cell r="BL43">
            <v>0</v>
          </cell>
          <cell r="CH43">
            <v>0</v>
          </cell>
        </row>
        <row r="44">
          <cell r="BL44">
            <v>50.4</v>
          </cell>
        </row>
        <row r="45">
          <cell r="BL45">
            <v>0</v>
          </cell>
          <cell r="CH45">
            <v>0</v>
          </cell>
        </row>
        <row r="46">
          <cell r="BL46">
            <v>0</v>
          </cell>
          <cell r="CH46">
            <v>0</v>
          </cell>
        </row>
        <row r="47">
          <cell r="BL47">
            <v>0</v>
          </cell>
          <cell r="CH47">
            <v>0</v>
          </cell>
        </row>
        <row r="48">
          <cell r="BL48">
            <v>0</v>
          </cell>
          <cell r="CH48">
            <v>0</v>
          </cell>
        </row>
        <row r="49">
          <cell r="BL49">
            <v>0</v>
          </cell>
          <cell r="CH49">
            <v>0</v>
          </cell>
        </row>
        <row r="51">
          <cell r="BL51">
            <v>9.6</v>
          </cell>
        </row>
        <row r="55">
          <cell r="BL55">
            <v>2</v>
          </cell>
          <cell r="CH55">
            <v>2.5</v>
          </cell>
        </row>
        <row r="56">
          <cell r="BL56">
            <v>10</v>
          </cell>
          <cell r="CH56">
            <v>11</v>
          </cell>
        </row>
        <row r="58">
          <cell r="BL58">
            <v>10.4</v>
          </cell>
        </row>
        <row r="59">
          <cell r="BL59">
            <v>20</v>
          </cell>
          <cell r="CH59">
            <v>24</v>
          </cell>
        </row>
        <row r="60">
          <cell r="BL60">
            <v>0</v>
          </cell>
          <cell r="CH60">
            <v>0</v>
          </cell>
        </row>
        <row r="61">
          <cell r="BL61">
            <v>0</v>
          </cell>
        </row>
        <row r="62">
          <cell r="BL62">
            <v>0</v>
          </cell>
        </row>
        <row r="64">
          <cell r="BL64">
            <v>0</v>
          </cell>
        </row>
        <row r="65">
          <cell r="BL65">
            <v>0</v>
          </cell>
          <cell r="CH65">
            <v>0</v>
          </cell>
        </row>
        <row r="67">
          <cell r="BL67">
            <v>0</v>
          </cell>
        </row>
        <row r="69">
          <cell r="BL69">
            <v>10</v>
          </cell>
        </row>
        <row r="71">
          <cell r="BL71">
            <v>0</v>
          </cell>
          <cell r="CH71">
            <v>200</v>
          </cell>
        </row>
        <row r="73">
          <cell r="BL73">
            <v>0</v>
          </cell>
          <cell r="CH73">
            <v>0</v>
          </cell>
        </row>
        <row r="74">
          <cell r="BL74">
            <v>0</v>
          </cell>
          <cell r="CH74">
            <v>0</v>
          </cell>
        </row>
        <row r="75">
          <cell r="BL75">
            <v>0</v>
          </cell>
          <cell r="CH75">
            <v>0</v>
          </cell>
        </row>
        <row r="76">
          <cell r="CH76">
            <v>145.4</v>
          </cell>
        </row>
        <row r="77">
          <cell r="BL77">
            <v>0</v>
          </cell>
          <cell r="CH77">
            <v>0</v>
          </cell>
        </row>
        <row r="78">
          <cell r="BL78">
            <v>0</v>
          </cell>
        </row>
        <row r="79">
          <cell r="BL79">
            <v>41.6</v>
          </cell>
          <cell r="CH79">
            <v>56.9</v>
          </cell>
        </row>
        <row r="87">
          <cell r="BL87">
            <v>16</v>
          </cell>
          <cell r="CH87">
            <v>19.2</v>
          </cell>
        </row>
        <row r="88">
          <cell r="BL88">
            <v>0</v>
          </cell>
          <cell r="CH88">
            <v>0</v>
          </cell>
        </row>
        <row r="90">
          <cell r="BL90">
            <v>0</v>
          </cell>
          <cell r="CH90">
            <v>0</v>
          </cell>
        </row>
      </sheetData>
      <sheetData sheetId="10">
        <row r="25">
          <cell r="CF25">
            <v>250</v>
          </cell>
        </row>
        <row r="26">
          <cell r="BJ26">
            <v>0</v>
          </cell>
        </row>
        <row r="28">
          <cell r="BJ28">
            <v>0</v>
          </cell>
        </row>
        <row r="29">
          <cell r="BJ29">
            <v>0</v>
          </cell>
          <cell r="CF29">
            <v>0</v>
          </cell>
        </row>
        <row r="31">
          <cell r="BJ31">
            <v>0</v>
          </cell>
        </row>
        <row r="33">
          <cell r="BJ33">
            <v>0</v>
          </cell>
          <cell r="CF33">
            <v>0</v>
          </cell>
        </row>
        <row r="34">
          <cell r="BJ34">
            <v>0</v>
          </cell>
        </row>
        <row r="41">
          <cell r="BJ41">
            <v>0</v>
          </cell>
          <cell r="CF41">
            <v>0</v>
          </cell>
        </row>
        <row r="42">
          <cell r="BJ42">
            <v>21.6</v>
          </cell>
        </row>
        <row r="44">
          <cell r="BJ44">
            <v>20</v>
          </cell>
        </row>
        <row r="46">
          <cell r="BJ46">
            <v>0</v>
          </cell>
          <cell r="CF46">
            <v>0</v>
          </cell>
        </row>
        <row r="47">
          <cell r="BJ47">
            <v>10</v>
          </cell>
        </row>
        <row r="48">
          <cell r="BJ48">
            <v>0</v>
          </cell>
          <cell r="CF48">
            <v>0</v>
          </cell>
        </row>
        <row r="49">
          <cell r="BJ49">
            <v>0</v>
          </cell>
          <cell r="CF49">
            <v>0</v>
          </cell>
        </row>
        <row r="51">
          <cell r="BJ51">
            <v>19.399999999999999</v>
          </cell>
        </row>
        <row r="53">
          <cell r="BJ53">
            <v>0</v>
          </cell>
          <cell r="CF53">
            <v>0</v>
          </cell>
        </row>
        <row r="55">
          <cell r="BJ55">
            <v>9.8000000000000007</v>
          </cell>
          <cell r="CF55">
            <v>10.5</v>
          </cell>
        </row>
        <row r="56">
          <cell r="BJ56">
            <v>15</v>
          </cell>
          <cell r="CF56">
            <v>26</v>
          </cell>
        </row>
        <row r="58">
          <cell r="BJ58">
            <v>19.3</v>
          </cell>
        </row>
        <row r="59">
          <cell r="BJ59">
            <v>2.8</v>
          </cell>
          <cell r="CF59">
            <v>3</v>
          </cell>
        </row>
        <row r="60">
          <cell r="BJ60">
            <v>0</v>
          </cell>
          <cell r="CF60">
            <v>0</v>
          </cell>
        </row>
        <row r="61">
          <cell r="BJ61">
            <v>0</v>
          </cell>
        </row>
        <row r="62">
          <cell r="BJ62">
            <v>71.3</v>
          </cell>
        </row>
        <row r="63">
          <cell r="CF63">
            <v>0</v>
          </cell>
        </row>
        <row r="64">
          <cell r="BJ64">
            <v>0</v>
          </cell>
        </row>
        <row r="65">
          <cell r="BJ65">
            <v>0</v>
          </cell>
          <cell r="CF65">
            <v>0</v>
          </cell>
        </row>
        <row r="66">
          <cell r="CF66">
            <v>25.5</v>
          </cell>
        </row>
        <row r="67">
          <cell r="BJ67">
            <v>40</v>
          </cell>
        </row>
        <row r="69">
          <cell r="BJ69">
            <v>10</v>
          </cell>
        </row>
        <row r="71">
          <cell r="BJ71">
            <v>0</v>
          </cell>
          <cell r="CF71">
            <v>0</v>
          </cell>
        </row>
        <row r="73">
          <cell r="BJ73">
            <v>0</v>
          </cell>
        </row>
        <row r="74">
          <cell r="BJ74">
            <v>0</v>
          </cell>
          <cell r="CF74">
            <v>0</v>
          </cell>
        </row>
        <row r="75">
          <cell r="BJ75">
            <v>0</v>
          </cell>
          <cell r="CF75">
            <v>0</v>
          </cell>
        </row>
        <row r="76">
          <cell r="BJ76">
            <v>0</v>
          </cell>
          <cell r="CF76">
            <v>0</v>
          </cell>
        </row>
        <row r="77">
          <cell r="BJ77">
            <v>0</v>
          </cell>
          <cell r="CF77">
            <v>0</v>
          </cell>
        </row>
        <row r="78">
          <cell r="BJ78">
            <v>2.9</v>
          </cell>
        </row>
        <row r="79">
          <cell r="BJ79">
            <v>80</v>
          </cell>
          <cell r="CF79">
            <v>80</v>
          </cell>
        </row>
        <row r="81">
          <cell r="BJ81">
            <v>0</v>
          </cell>
          <cell r="CF81">
            <v>0</v>
          </cell>
        </row>
        <row r="82">
          <cell r="CF82">
            <v>0</v>
          </cell>
        </row>
        <row r="83">
          <cell r="CF83">
            <v>0</v>
          </cell>
        </row>
        <row r="84">
          <cell r="CF84">
            <v>0</v>
          </cell>
        </row>
        <row r="85">
          <cell r="CF85">
            <v>22.7</v>
          </cell>
        </row>
        <row r="86">
          <cell r="CF86">
            <v>0</v>
          </cell>
        </row>
        <row r="87">
          <cell r="BJ87">
            <v>0</v>
          </cell>
          <cell r="CF87">
            <v>0</v>
          </cell>
        </row>
        <row r="88">
          <cell r="BJ88">
            <v>0</v>
          </cell>
          <cell r="CF88">
            <v>0</v>
          </cell>
        </row>
        <row r="90">
          <cell r="BJ90">
            <v>108.6</v>
          </cell>
        </row>
        <row r="91">
          <cell r="BJ91">
            <v>0</v>
          </cell>
          <cell r="CF91">
            <v>0</v>
          </cell>
        </row>
        <row r="92">
          <cell r="CF92">
            <v>0</v>
          </cell>
        </row>
      </sheetData>
      <sheetData sheetId="11">
        <row r="25">
          <cell r="BJ25">
            <v>0</v>
          </cell>
          <cell r="CF25">
            <v>0</v>
          </cell>
        </row>
        <row r="26">
          <cell r="BJ26">
            <v>0</v>
          </cell>
        </row>
        <row r="28">
          <cell r="BJ28">
            <v>0</v>
          </cell>
        </row>
        <row r="30">
          <cell r="BJ30">
            <v>0</v>
          </cell>
        </row>
        <row r="31">
          <cell r="BJ31">
            <v>0</v>
          </cell>
        </row>
        <row r="33">
          <cell r="BJ33">
            <v>0</v>
          </cell>
          <cell r="CF33">
            <v>0</v>
          </cell>
        </row>
        <row r="34">
          <cell r="BJ34">
            <v>0</v>
          </cell>
        </row>
        <row r="35">
          <cell r="BJ35">
            <v>0</v>
          </cell>
        </row>
        <row r="36">
          <cell r="BJ36">
            <v>0</v>
          </cell>
        </row>
        <row r="37">
          <cell r="BJ37">
            <v>40</v>
          </cell>
        </row>
        <row r="38">
          <cell r="BJ38">
            <v>0</v>
          </cell>
        </row>
        <row r="39">
          <cell r="BJ39">
            <v>0</v>
          </cell>
        </row>
        <row r="40">
          <cell r="BJ40">
            <v>0</v>
          </cell>
        </row>
        <row r="41">
          <cell r="BJ41">
            <v>0</v>
          </cell>
          <cell r="CF41">
            <v>0</v>
          </cell>
        </row>
        <row r="42">
          <cell r="BJ42">
            <v>120</v>
          </cell>
        </row>
        <row r="43">
          <cell r="BJ43">
            <v>0</v>
          </cell>
        </row>
        <row r="44">
          <cell r="BJ44">
            <v>255</v>
          </cell>
        </row>
        <row r="45">
          <cell r="BJ45">
            <v>0</v>
          </cell>
          <cell r="CF45">
            <v>0</v>
          </cell>
        </row>
        <row r="46">
          <cell r="BJ46">
            <v>0</v>
          </cell>
          <cell r="CF46">
            <v>0</v>
          </cell>
        </row>
        <row r="48">
          <cell r="BJ48">
            <v>0</v>
          </cell>
          <cell r="CF48">
            <v>0</v>
          </cell>
        </row>
        <row r="49">
          <cell r="BJ49">
            <v>25</v>
          </cell>
        </row>
        <row r="51">
          <cell r="BJ51">
            <v>23.88</v>
          </cell>
        </row>
        <row r="53">
          <cell r="BJ53">
            <v>0</v>
          </cell>
          <cell r="CF53">
            <v>0</v>
          </cell>
        </row>
        <row r="55">
          <cell r="BJ55">
            <v>11</v>
          </cell>
          <cell r="CF55">
            <v>12.1</v>
          </cell>
        </row>
        <row r="56">
          <cell r="CF56">
            <v>27</v>
          </cell>
        </row>
        <row r="58">
          <cell r="BJ58">
            <v>33</v>
          </cell>
        </row>
        <row r="59">
          <cell r="BJ59">
            <v>3.6</v>
          </cell>
          <cell r="CF59">
            <v>3.6</v>
          </cell>
        </row>
        <row r="60">
          <cell r="BJ60">
            <v>76.5</v>
          </cell>
          <cell r="CF60">
            <v>85.1</v>
          </cell>
        </row>
        <row r="61">
          <cell r="BJ61">
            <v>0</v>
          </cell>
        </row>
        <row r="62">
          <cell r="BJ62">
            <v>0</v>
          </cell>
        </row>
        <row r="63">
          <cell r="BJ63">
            <v>0</v>
          </cell>
          <cell r="CF63">
            <v>0</v>
          </cell>
        </row>
        <row r="64">
          <cell r="BJ64">
            <v>0</v>
          </cell>
        </row>
        <row r="66">
          <cell r="BJ66">
            <v>17.600000000000001</v>
          </cell>
        </row>
        <row r="67">
          <cell r="BJ67">
            <v>0</v>
          </cell>
        </row>
        <row r="69">
          <cell r="BJ69">
            <v>0</v>
          </cell>
          <cell r="CF69">
            <v>0</v>
          </cell>
        </row>
        <row r="71">
          <cell r="BJ71">
            <v>200</v>
          </cell>
        </row>
        <row r="73">
          <cell r="BJ73">
            <v>0</v>
          </cell>
          <cell r="CF73">
            <v>0</v>
          </cell>
        </row>
        <row r="74">
          <cell r="CF74">
            <v>10</v>
          </cell>
        </row>
        <row r="75">
          <cell r="CF75">
            <v>26.6</v>
          </cell>
        </row>
        <row r="76">
          <cell r="BJ76">
            <v>0</v>
          </cell>
          <cell r="CF76">
            <v>0</v>
          </cell>
        </row>
        <row r="77">
          <cell r="CF77">
            <v>36.5</v>
          </cell>
        </row>
        <row r="78">
          <cell r="BJ78">
            <v>7.2</v>
          </cell>
        </row>
        <row r="79">
          <cell r="CF79">
            <v>114.4</v>
          </cell>
        </row>
        <row r="82">
          <cell r="BJ82">
            <v>0</v>
          </cell>
          <cell r="CF82">
            <v>0</v>
          </cell>
        </row>
        <row r="83">
          <cell r="BJ83">
            <v>0</v>
          </cell>
          <cell r="CF83">
            <v>0</v>
          </cell>
        </row>
        <row r="84">
          <cell r="BJ84">
            <v>0</v>
          </cell>
          <cell r="CF84">
            <v>0</v>
          </cell>
        </row>
        <row r="85">
          <cell r="BJ85">
            <v>0</v>
          </cell>
          <cell r="CF85">
            <v>0</v>
          </cell>
        </row>
        <row r="86">
          <cell r="BJ86">
            <v>0</v>
          </cell>
          <cell r="CF86">
            <v>0</v>
          </cell>
        </row>
        <row r="87">
          <cell r="BJ87">
            <v>0</v>
          </cell>
          <cell r="CF87">
            <v>0</v>
          </cell>
        </row>
        <row r="88">
          <cell r="BJ88">
            <v>0</v>
          </cell>
        </row>
        <row r="90">
          <cell r="BJ90">
            <v>0</v>
          </cell>
          <cell r="CF90">
            <v>0</v>
          </cell>
        </row>
        <row r="91">
          <cell r="BJ91">
            <v>0</v>
          </cell>
          <cell r="CF91">
            <v>0</v>
          </cell>
        </row>
        <row r="92">
          <cell r="BJ92">
            <v>0</v>
          </cell>
          <cell r="CF92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F48" sqref="F48"/>
    </sheetView>
  </sheetViews>
  <sheetFormatPr defaultRowHeight="15"/>
  <cols>
    <col min="3" max="3" width="6.85546875" customWidth="1"/>
    <col min="4" max="4" width="9.140625" hidden="1" customWidth="1"/>
    <col min="5" max="5" width="29.85546875" customWidth="1"/>
    <col min="6" max="6" width="17.28515625" customWidth="1"/>
    <col min="7" max="7" width="7.42578125" customWidth="1"/>
    <col min="8" max="8" width="6.42578125" customWidth="1"/>
    <col min="9" max="9" width="4.85546875" customWidth="1"/>
    <col min="10" max="10" width="5" customWidth="1"/>
    <col min="12" max="12" width="18.42578125" customWidth="1"/>
  </cols>
  <sheetData>
    <row r="1" spans="1:15" ht="20.25">
      <c r="A1" s="68"/>
      <c r="B1" s="68"/>
      <c r="C1" s="68"/>
      <c r="D1" s="68"/>
      <c r="E1" s="68"/>
      <c r="F1" s="68"/>
      <c r="K1" s="508" t="s">
        <v>10</v>
      </c>
      <c r="L1" s="508"/>
      <c r="M1" s="508"/>
      <c r="N1" s="508"/>
      <c r="O1" s="68"/>
    </row>
    <row r="2" spans="1:15" ht="21" customHeight="1">
      <c r="A2" s="511" t="s">
        <v>153</v>
      </c>
      <c r="B2" s="511"/>
      <c r="C2" s="511"/>
      <c r="D2" s="511"/>
      <c r="E2" s="511"/>
      <c r="F2" s="514"/>
      <c r="G2" s="514"/>
      <c r="H2" s="514"/>
      <c r="I2" s="514"/>
      <c r="J2" s="514"/>
      <c r="K2" s="508" t="s">
        <v>122</v>
      </c>
      <c r="L2" s="508"/>
      <c r="M2" s="508"/>
      <c r="N2" s="508"/>
      <c r="O2" s="68"/>
    </row>
    <row r="3" spans="1:15" ht="20.100000000000001" customHeight="1">
      <c r="A3" s="511" t="s">
        <v>132</v>
      </c>
      <c r="B3" s="511"/>
      <c r="C3" s="511"/>
      <c r="D3" s="511"/>
      <c r="E3" s="511"/>
      <c r="F3" s="510"/>
      <c r="G3" s="510"/>
      <c r="H3" s="510"/>
      <c r="I3" s="510"/>
      <c r="J3" s="510"/>
      <c r="K3" s="508" t="s">
        <v>124</v>
      </c>
      <c r="L3" s="508"/>
      <c r="M3" s="508"/>
      <c r="N3" s="508"/>
      <c r="O3" s="68"/>
    </row>
    <row r="4" spans="1:15" ht="17.25" customHeight="1">
      <c r="A4" s="512"/>
      <c r="B4" s="512"/>
      <c r="C4" s="512"/>
      <c r="D4" s="512"/>
      <c r="E4" s="512"/>
      <c r="F4" s="141"/>
      <c r="G4" s="141"/>
      <c r="H4" s="141"/>
      <c r="I4" s="141"/>
      <c r="J4" s="141"/>
      <c r="K4" s="147"/>
      <c r="L4" s="147"/>
      <c r="M4" s="147"/>
      <c r="N4" s="147"/>
      <c r="O4" s="68"/>
    </row>
    <row r="5" spans="1:15" ht="20.100000000000001" customHeight="1">
      <c r="A5" s="512" t="s">
        <v>154</v>
      </c>
      <c r="B5" s="512"/>
      <c r="C5" s="512"/>
      <c r="D5" s="512"/>
      <c r="E5" s="512"/>
      <c r="F5" s="69"/>
      <c r="K5" s="508" t="s">
        <v>155</v>
      </c>
      <c r="L5" s="508"/>
      <c r="M5" s="508"/>
      <c r="N5" s="508"/>
      <c r="O5" s="508"/>
    </row>
    <row r="6" spans="1:15" ht="20.100000000000001" customHeight="1">
      <c r="A6" s="508" t="s">
        <v>196</v>
      </c>
      <c r="B6" s="508"/>
      <c r="C6" s="508"/>
      <c r="D6" s="508"/>
      <c r="E6" s="508"/>
      <c r="F6" s="523"/>
      <c r="G6" s="523"/>
      <c r="H6" s="523"/>
      <c r="I6" s="523"/>
      <c r="J6" s="118"/>
      <c r="K6" s="524" t="s">
        <v>196</v>
      </c>
      <c r="L6" s="524"/>
      <c r="M6" s="524"/>
      <c r="N6" s="524"/>
      <c r="O6" s="68"/>
    </row>
    <row r="7" spans="1:15" ht="23.25" customHeight="1">
      <c r="A7" s="513"/>
      <c r="B7" s="513"/>
      <c r="C7" s="140"/>
      <c r="D7" s="68"/>
      <c r="E7" s="68"/>
      <c r="F7" s="522"/>
      <c r="G7" s="522"/>
      <c r="H7" s="522"/>
      <c r="I7" s="522"/>
      <c r="K7" s="513"/>
      <c r="L7" s="513"/>
      <c r="M7" s="513"/>
      <c r="N7" s="513"/>
      <c r="O7" s="68"/>
    </row>
    <row r="8" spans="1:15" ht="18" customHeight="1">
      <c r="A8" s="511" t="s">
        <v>153</v>
      </c>
      <c r="B8" s="511"/>
      <c r="C8" s="511"/>
      <c r="D8" s="511"/>
      <c r="E8" s="511"/>
      <c r="F8" s="142"/>
      <c r="G8" s="142"/>
      <c r="H8" s="142"/>
      <c r="I8" s="142"/>
      <c r="K8" s="140"/>
      <c r="L8" s="140"/>
      <c r="M8" s="140"/>
      <c r="N8" s="140"/>
      <c r="O8" s="68"/>
    </row>
    <row r="9" spans="1:15" ht="18" customHeight="1">
      <c r="A9" s="511" t="s">
        <v>160</v>
      </c>
      <c r="B9" s="511"/>
      <c r="C9" s="511"/>
      <c r="D9" s="511"/>
      <c r="E9" s="511"/>
      <c r="F9" s="142"/>
      <c r="G9" s="142"/>
      <c r="H9" s="142"/>
      <c r="I9" s="142"/>
      <c r="K9" s="140"/>
      <c r="L9" s="140"/>
      <c r="M9" s="140"/>
      <c r="N9" s="140"/>
      <c r="O9" s="68"/>
    </row>
    <row r="10" spans="1:15" ht="18" customHeight="1">
      <c r="A10" s="512"/>
      <c r="B10" s="512"/>
      <c r="C10" s="512"/>
      <c r="D10" s="512"/>
      <c r="E10" s="512"/>
      <c r="F10" s="142"/>
      <c r="G10" s="142"/>
      <c r="H10" s="142"/>
      <c r="I10" s="142"/>
      <c r="K10" s="140"/>
      <c r="L10" s="140"/>
      <c r="M10" s="140"/>
      <c r="N10" s="140"/>
      <c r="O10" s="68"/>
    </row>
    <row r="11" spans="1:15" ht="18" customHeight="1">
      <c r="A11" s="512" t="s">
        <v>154</v>
      </c>
      <c r="B11" s="512"/>
      <c r="C11" s="512"/>
      <c r="D11" s="512"/>
      <c r="E11" s="512"/>
      <c r="F11" s="142"/>
      <c r="G11" s="142"/>
      <c r="H11" s="142"/>
      <c r="I11" s="142"/>
      <c r="K11" s="140"/>
      <c r="L11" s="140"/>
      <c r="M11" s="140"/>
      <c r="N11" s="140"/>
      <c r="O11" s="68"/>
    </row>
    <row r="12" spans="1:15" ht="18" customHeight="1">
      <c r="A12" s="508" t="s">
        <v>196</v>
      </c>
      <c r="B12" s="508"/>
      <c r="C12" s="508"/>
      <c r="D12" s="508"/>
      <c r="E12" s="508"/>
      <c r="F12" s="142"/>
      <c r="G12" s="142"/>
      <c r="H12" s="142"/>
      <c r="I12" s="142"/>
      <c r="K12" s="140"/>
      <c r="L12" s="140"/>
      <c r="M12" s="140"/>
      <c r="N12" s="140"/>
      <c r="O12" s="68"/>
    </row>
    <row r="13" spans="1:15" ht="18" customHeight="1">
      <c r="A13" s="140"/>
      <c r="B13" s="140"/>
      <c r="C13" s="140"/>
      <c r="D13" s="68"/>
      <c r="E13" s="68"/>
      <c r="F13" s="142"/>
      <c r="G13" s="142"/>
      <c r="H13" s="142"/>
      <c r="I13" s="142"/>
      <c r="K13" s="140"/>
      <c r="L13" s="140"/>
      <c r="M13" s="140"/>
      <c r="N13" s="140"/>
      <c r="O13" s="68"/>
    </row>
    <row r="14" spans="1:15" ht="21" customHeight="1">
      <c r="A14" s="511" t="s">
        <v>153</v>
      </c>
      <c r="B14" s="511"/>
      <c r="C14" s="511"/>
      <c r="D14" s="511"/>
      <c r="E14" s="511"/>
      <c r="F14" s="142"/>
      <c r="G14" s="142"/>
      <c r="H14" s="142"/>
      <c r="I14" s="142"/>
      <c r="K14" s="140"/>
      <c r="L14" s="140"/>
      <c r="M14" s="140"/>
      <c r="N14" s="140"/>
      <c r="O14" s="68"/>
    </row>
    <row r="15" spans="1:15" ht="18" customHeight="1">
      <c r="A15" s="511" t="s">
        <v>161</v>
      </c>
      <c r="B15" s="511"/>
      <c r="C15" s="511"/>
      <c r="D15" s="511"/>
      <c r="E15" s="511"/>
      <c r="F15" s="142"/>
      <c r="G15" s="142"/>
      <c r="H15" s="142"/>
      <c r="I15" s="142"/>
      <c r="K15" s="140"/>
      <c r="L15" s="140"/>
      <c r="M15" s="140"/>
      <c r="N15" s="140"/>
      <c r="O15" s="68"/>
    </row>
    <row r="16" spans="1:15" ht="18" customHeight="1">
      <c r="A16" s="512"/>
      <c r="B16" s="512"/>
      <c r="C16" s="512"/>
      <c r="D16" s="512"/>
      <c r="E16" s="512"/>
      <c r="F16" s="142"/>
      <c r="G16" s="142"/>
      <c r="H16" s="142"/>
      <c r="I16" s="142"/>
      <c r="K16" s="140"/>
      <c r="L16" s="140"/>
      <c r="M16" s="140"/>
      <c r="N16" s="140"/>
      <c r="O16" s="68"/>
    </row>
    <row r="17" spans="1:15" ht="18" customHeight="1">
      <c r="A17" s="512" t="s">
        <v>154</v>
      </c>
      <c r="B17" s="512"/>
      <c r="C17" s="512"/>
      <c r="D17" s="512"/>
      <c r="E17" s="512"/>
      <c r="F17" s="142"/>
      <c r="G17" s="142"/>
      <c r="H17" s="142"/>
      <c r="I17" s="142"/>
      <c r="K17" s="140"/>
      <c r="L17" s="140"/>
      <c r="M17" s="140"/>
      <c r="N17" s="140"/>
      <c r="O17" s="68"/>
    </row>
    <row r="18" spans="1:15" ht="18" customHeight="1">
      <c r="A18" s="508" t="s">
        <v>196</v>
      </c>
      <c r="B18" s="508"/>
      <c r="C18" s="508"/>
      <c r="D18" s="508"/>
      <c r="E18" s="508"/>
      <c r="F18" s="142"/>
      <c r="G18" s="142"/>
      <c r="H18" s="142"/>
      <c r="I18" s="142"/>
      <c r="K18" s="140"/>
      <c r="L18" s="140"/>
      <c r="M18" s="140"/>
      <c r="N18" s="140"/>
      <c r="O18" s="68"/>
    </row>
    <row r="19" spans="1:15" ht="18" customHeight="1">
      <c r="A19" s="140"/>
      <c r="B19" s="140"/>
      <c r="C19" s="140"/>
      <c r="D19" s="68"/>
      <c r="E19" s="68"/>
      <c r="F19" s="142"/>
      <c r="G19" s="142"/>
      <c r="H19" s="142"/>
      <c r="I19" s="142"/>
      <c r="K19" s="140"/>
      <c r="L19" s="140"/>
      <c r="M19" s="140"/>
      <c r="N19" s="140"/>
      <c r="O19" s="68"/>
    </row>
    <row r="20" spans="1:15" ht="18" customHeight="1">
      <c r="A20" s="511" t="s">
        <v>153</v>
      </c>
      <c r="B20" s="511"/>
      <c r="C20" s="511"/>
      <c r="D20" s="511"/>
      <c r="E20" s="511"/>
      <c r="F20" s="142"/>
      <c r="G20" s="142"/>
      <c r="H20" s="142"/>
      <c r="I20" s="142"/>
      <c r="K20" s="140"/>
      <c r="L20" s="140"/>
      <c r="M20" s="140"/>
      <c r="N20" s="140"/>
      <c r="O20" s="68"/>
    </row>
    <row r="21" spans="1:15" ht="18" customHeight="1">
      <c r="A21" s="511" t="s">
        <v>168</v>
      </c>
      <c r="B21" s="511"/>
      <c r="C21" s="511"/>
      <c r="D21" s="511"/>
      <c r="E21" s="511"/>
      <c r="F21" s="142"/>
      <c r="G21" s="142"/>
      <c r="H21" s="142"/>
      <c r="I21" s="142"/>
      <c r="K21" s="140"/>
      <c r="L21" s="140"/>
      <c r="M21" s="140"/>
      <c r="N21" s="140"/>
      <c r="O21" s="68"/>
    </row>
    <row r="22" spans="1:15" ht="18" customHeight="1">
      <c r="A22" s="520" t="s">
        <v>15</v>
      </c>
      <c r="B22" s="520"/>
      <c r="C22" s="520"/>
      <c r="D22" s="520"/>
      <c r="E22" s="520"/>
      <c r="F22" s="142"/>
      <c r="G22" s="142"/>
      <c r="H22" s="142"/>
      <c r="I22" s="142"/>
      <c r="K22" s="140"/>
      <c r="L22" s="140"/>
      <c r="M22" s="140"/>
      <c r="N22" s="140"/>
      <c r="O22" s="68"/>
    </row>
    <row r="23" spans="1:15" ht="18" customHeight="1">
      <c r="A23" s="512" t="s">
        <v>154</v>
      </c>
      <c r="B23" s="512"/>
      <c r="C23" s="512"/>
      <c r="D23" s="512"/>
      <c r="E23" s="512"/>
      <c r="F23" s="142"/>
      <c r="G23" s="142"/>
      <c r="H23" s="142"/>
      <c r="I23" s="142"/>
      <c r="K23" s="140"/>
      <c r="L23" s="140"/>
      <c r="M23" s="140"/>
      <c r="N23" s="140"/>
      <c r="O23" s="68"/>
    </row>
    <row r="24" spans="1:15" ht="18" customHeight="1">
      <c r="A24" s="508" t="s">
        <v>196</v>
      </c>
      <c r="B24" s="508"/>
      <c r="C24" s="508"/>
      <c r="D24" s="508"/>
      <c r="E24" s="508"/>
      <c r="F24" s="142"/>
      <c r="G24" s="142"/>
      <c r="H24" s="142"/>
      <c r="I24" s="142"/>
      <c r="K24" s="140"/>
      <c r="L24" s="140"/>
      <c r="M24" s="140"/>
      <c r="N24" s="140"/>
      <c r="O24" s="68"/>
    </row>
    <row r="25" spans="1:15" ht="18" customHeight="1">
      <c r="A25" s="140"/>
      <c r="B25" s="140"/>
      <c r="C25" s="140"/>
      <c r="D25" s="68"/>
      <c r="E25" s="68"/>
      <c r="F25" s="142"/>
      <c r="G25" s="142"/>
      <c r="H25" s="142"/>
      <c r="I25" s="142"/>
      <c r="K25" s="140"/>
      <c r="L25" s="140"/>
      <c r="M25" s="140"/>
      <c r="N25" s="140"/>
      <c r="O25" s="68"/>
    </row>
    <row r="26" spans="1:15" ht="12.75" customHeight="1">
      <c r="B26" s="69"/>
      <c r="C26" s="69"/>
      <c r="D26" s="69"/>
      <c r="E26" s="69"/>
      <c r="F26" s="69"/>
      <c r="K26" s="507"/>
      <c r="L26" s="507"/>
      <c r="M26" s="507"/>
      <c r="N26" s="507"/>
    </row>
    <row r="27" spans="1:15" hidden="1">
      <c r="A27" s="510"/>
      <c r="B27" s="510"/>
      <c r="C27" s="510"/>
      <c r="D27" s="510"/>
      <c r="E27" s="69"/>
    </row>
    <row r="28" spans="1:15" ht="37.5" customHeight="1">
      <c r="A28" s="521"/>
      <c r="B28" s="521"/>
      <c r="C28" s="521"/>
      <c r="D28" s="521"/>
      <c r="E28" s="516" t="s">
        <v>11</v>
      </c>
      <c r="F28" s="516"/>
      <c r="G28" s="516"/>
      <c r="H28" s="516"/>
      <c r="I28" s="516"/>
      <c r="J28" s="516"/>
      <c r="K28" s="516"/>
      <c r="L28" s="516"/>
      <c r="M28" s="144"/>
    </row>
    <row r="29" spans="1:15" ht="14.25" customHeight="1">
      <c r="A29" s="517"/>
      <c r="B29" s="517"/>
      <c r="C29" s="517"/>
      <c r="D29" s="517"/>
      <c r="E29" s="517"/>
      <c r="F29" s="144"/>
      <c r="G29" s="144"/>
      <c r="H29" s="144"/>
      <c r="I29" s="144"/>
      <c r="J29" s="144"/>
      <c r="K29" s="144"/>
      <c r="L29" s="144"/>
      <c r="M29" s="144"/>
    </row>
    <row r="30" spans="1:15" ht="30.75" customHeight="1">
      <c r="A30" s="519"/>
      <c r="B30" s="519"/>
      <c r="C30" s="519"/>
      <c r="D30" s="519"/>
      <c r="E30" s="516" t="s">
        <v>12</v>
      </c>
      <c r="F30" s="516"/>
      <c r="G30" s="516"/>
      <c r="H30" s="516"/>
      <c r="I30" s="516"/>
      <c r="J30" s="516"/>
      <c r="K30" s="516"/>
      <c r="L30" s="516"/>
      <c r="M30" s="144"/>
    </row>
    <row r="31" spans="1:15" ht="21" customHeight="1">
      <c r="A31" s="516"/>
      <c r="B31" s="516"/>
      <c r="C31" s="145"/>
      <c r="D31" s="146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5" ht="39.75" customHeight="1">
      <c r="A32" s="517"/>
      <c r="B32" s="517"/>
      <c r="C32" s="517"/>
      <c r="D32" s="517"/>
      <c r="E32" s="516" t="s">
        <v>13</v>
      </c>
      <c r="F32" s="516"/>
      <c r="G32" s="516"/>
      <c r="H32" s="516"/>
      <c r="I32" s="516"/>
      <c r="J32" s="516"/>
      <c r="K32" s="516"/>
      <c r="L32" s="516"/>
      <c r="M32" s="144"/>
    </row>
    <row r="33" spans="1:14" ht="20.25" customHeight="1">
      <c r="A33" s="510"/>
      <c r="B33" s="510"/>
      <c r="C33" s="510"/>
      <c r="D33" s="510"/>
    </row>
    <row r="34" spans="1:14" ht="22.5" customHeight="1">
      <c r="A34" s="514"/>
      <c r="B34" s="514"/>
      <c r="C34" s="514"/>
      <c r="D34" s="514"/>
      <c r="E34" s="518" t="s">
        <v>14</v>
      </c>
      <c r="F34" s="518"/>
      <c r="G34" s="518"/>
      <c r="H34" s="518"/>
      <c r="I34" s="518"/>
      <c r="J34" s="518"/>
      <c r="K34" s="518"/>
      <c r="L34" s="518"/>
    </row>
    <row r="35" spans="1:14" ht="18.75" customHeight="1">
      <c r="A35" s="507"/>
      <c r="B35" s="507"/>
      <c r="C35" s="507"/>
      <c r="D35" s="507"/>
      <c r="E35" s="148"/>
      <c r="F35" s="143"/>
      <c r="G35" s="143"/>
      <c r="H35" s="143"/>
      <c r="I35" s="143"/>
      <c r="J35" s="143"/>
      <c r="K35" s="143"/>
      <c r="L35" s="143"/>
    </row>
    <row r="36" spans="1:14" ht="30.75" customHeight="1">
      <c r="A36" s="510"/>
      <c r="B36" s="510"/>
      <c r="C36" s="510"/>
      <c r="D36" s="510"/>
      <c r="E36" s="515" t="s">
        <v>198</v>
      </c>
      <c r="F36" s="515"/>
      <c r="G36" s="515"/>
      <c r="H36" s="515"/>
      <c r="I36" s="515"/>
      <c r="J36" s="515"/>
      <c r="K36" s="515"/>
      <c r="L36" s="515"/>
    </row>
    <row r="37" spans="1:14">
      <c r="A37" s="507"/>
      <c r="B37" s="507"/>
      <c r="C37" s="507"/>
      <c r="D37" s="507"/>
    </row>
    <row r="38" spans="1:14" ht="18.75" customHeight="1">
      <c r="A38" s="510"/>
      <c r="B38" s="510"/>
      <c r="C38" s="510"/>
      <c r="D38" s="510"/>
      <c r="E38" s="68"/>
      <c r="F38" s="68"/>
      <c r="G38" s="68"/>
      <c r="H38" s="68"/>
      <c r="J38" s="514"/>
      <c r="K38" s="514"/>
      <c r="L38" s="514"/>
      <c r="M38" s="514"/>
    </row>
    <row r="39" spans="1:14">
      <c r="A39" s="513"/>
      <c r="B39" s="513"/>
      <c r="C39" s="513"/>
      <c r="D39" s="513"/>
      <c r="E39" s="513"/>
      <c r="F39" s="68"/>
      <c r="G39" s="68"/>
      <c r="H39" s="68"/>
      <c r="J39" s="514"/>
      <c r="K39" s="514"/>
      <c r="L39" s="514"/>
      <c r="M39" s="514"/>
    </row>
    <row r="40" spans="1:14" ht="20.25">
      <c r="A40" s="511" t="s">
        <v>153</v>
      </c>
      <c r="B40" s="511"/>
      <c r="C40" s="511"/>
      <c r="D40" s="511"/>
      <c r="E40" s="511"/>
      <c r="F40" s="69"/>
      <c r="G40" s="69"/>
      <c r="H40" s="69"/>
      <c r="J40" s="510"/>
      <c r="K40" s="510"/>
      <c r="L40" s="510"/>
      <c r="M40" s="510"/>
    </row>
    <row r="41" spans="1:14" ht="20.25">
      <c r="A41" s="511" t="s">
        <v>130</v>
      </c>
      <c r="B41" s="511"/>
      <c r="C41" s="511"/>
      <c r="D41" s="511"/>
      <c r="E41" s="511"/>
      <c r="F41" s="69"/>
      <c r="G41" s="69"/>
      <c r="H41" s="509"/>
      <c r="I41" s="509"/>
      <c r="J41" s="509"/>
      <c r="K41" s="509"/>
      <c r="L41" s="509"/>
      <c r="M41" s="509"/>
    </row>
    <row r="42" spans="1:14" ht="16.5" customHeight="1">
      <c r="A42" s="511"/>
      <c r="B42" s="511"/>
      <c r="C42" s="511"/>
      <c r="D42" s="511"/>
      <c r="E42" s="511"/>
      <c r="F42" s="68"/>
      <c r="G42" s="68"/>
      <c r="H42" s="509"/>
      <c r="I42" s="509"/>
      <c r="J42" s="509"/>
      <c r="K42" s="509"/>
      <c r="L42" s="509"/>
      <c r="M42" s="509"/>
    </row>
    <row r="43" spans="1:14" ht="19.5" customHeight="1">
      <c r="A43" s="512" t="s">
        <v>154</v>
      </c>
      <c r="B43" s="512"/>
      <c r="C43" s="512"/>
      <c r="D43" s="512"/>
      <c r="E43" s="512"/>
      <c r="F43" s="69"/>
      <c r="G43" s="69"/>
      <c r="H43" s="507"/>
      <c r="I43" s="507"/>
      <c r="J43" s="507"/>
      <c r="K43" s="507"/>
      <c r="L43" s="507"/>
      <c r="M43" s="507"/>
    </row>
    <row r="44" spans="1:14" ht="20.25">
      <c r="A44" s="508" t="s">
        <v>196</v>
      </c>
      <c r="B44" s="508"/>
      <c r="C44" s="508"/>
      <c r="D44" s="508"/>
      <c r="E44" s="508"/>
      <c r="F44" s="69"/>
      <c r="G44" s="69"/>
      <c r="H44" s="507"/>
      <c r="I44" s="507"/>
      <c r="J44" s="507"/>
      <c r="K44" s="507"/>
      <c r="L44" s="507"/>
      <c r="M44" s="507"/>
    </row>
    <row r="45" spans="1:14" ht="20.25">
      <c r="A45" s="510"/>
      <c r="B45" s="510"/>
      <c r="C45" s="510"/>
      <c r="D45" s="510"/>
      <c r="E45" s="70"/>
      <c r="F45" s="70"/>
      <c r="G45" s="70"/>
      <c r="H45" s="508"/>
      <c r="I45" s="508"/>
      <c r="J45" s="508"/>
      <c r="K45" s="508"/>
      <c r="L45" s="508"/>
      <c r="M45" s="508"/>
    </row>
    <row r="46" spans="1:14" ht="15.75">
      <c r="G46" s="70"/>
      <c r="H46" s="70"/>
      <c r="I46" s="70"/>
      <c r="J46" s="70"/>
      <c r="K46" s="70"/>
      <c r="L46" s="70"/>
      <c r="M46" s="70"/>
      <c r="N46" s="70"/>
    </row>
    <row r="48" spans="1:14" ht="20.25">
      <c r="A48" s="511" t="s">
        <v>153</v>
      </c>
      <c r="B48" s="511"/>
      <c r="C48" s="511"/>
      <c r="D48" s="511"/>
      <c r="E48" s="511"/>
    </row>
    <row r="49" spans="1:13" ht="20.25">
      <c r="A49" s="511" t="s">
        <v>162</v>
      </c>
      <c r="B49" s="511"/>
      <c r="C49" s="511"/>
      <c r="D49" s="511"/>
      <c r="E49" s="511"/>
      <c r="H49" s="509" t="s">
        <v>153</v>
      </c>
      <c r="I49" s="509"/>
      <c r="J49" s="509"/>
      <c r="K49" s="509"/>
      <c r="L49" s="509"/>
      <c r="M49" s="509"/>
    </row>
    <row r="50" spans="1:13" ht="20.25">
      <c r="A50" s="511" t="s">
        <v>163</v>
      </c>
      <c r="B50" s="511"/>
      <c r="C50" s="511"/>
      <c r="D50" s="511"/>
      <c r="E50" s="511"/>
      <c r="H50" s="509" t="s">
        <v>131</v>
      </c>
      <c r="I50" s="509"/>
      <c r="J50" s="509"/>
      <c r="K50" s="509"/>
      <c r="L50" s="509"/>
      <c r="M50" s="509"/>
    </row>
    <row r="51" spans="1:13" ht="20.25">
      <c r="A51" s="512" t="s">
        <v>154</v>
      </c>
      <c r="B51" s="512"/>
      <c r="C51" s="512"/>
      <c r="D51" s="512"/>
      <c r="E51" s="512"/>
      <c r="H51" s="507"/>
      <c r="I51" s="507"/>
      <c r="J51" s="507"/>
      <c r="K51" s="507"/>
      <c r="L51" s="507"/>
      <c r="M51" s="507"/>
    </row>
    <row r="52" spans="1:13" ht="20.25">
      <c r="A52" s="508" t="s">
        <v>196</v>
      </c>
      <c r="B52" s="508"/>
      <c r="C52" s="508"/>
      <c r="D52" s="508"/>
      <c r="E52" s="508"/>
      <c r="H52" s="507" t="s">
        <v>164</v>
      </c>
      <c r="I52" s="507"/>
      <c r="J52" s="507"/>
      <c r="K52" s="507"/>
      <c r="L52" s="507"/>
      <c r="M52" s="507"/>
    </row>
    <row r="53" spans="1:13" ht="20.25">
      <c r="H53" s="508" t="s">
        <v>196</v>
      </c>
      <c r="I53" s="508"/>
      <c r="J53" s="508"/>
      <c r="K53" s="508"/>
      <c r="L53" s="508"/>
      <c r="M53" s="508"/>
    </row>
    <row r="68" spans="6:9">
      <c r="F68" s="507" t="s">
        <v>15</v>
      </c>
      <c r="G68" s="507"/>
      <c r="H68" s="507"/>
      <c r="I68" s="507"/>
    </row>
  </sheetData>
  <mergeCells count="75">
    <mergeCell ref="K1:N1"/>
    <mergeCell ref="A2:E2"/>
    <mergeCell ref="F2:J2"/>
    <mergeCell ref="K2:N2"/>
    <mergeCell ref="A3:E3"/>
    <mergeCell ref="F3:J3"/>
    <mergeCell ref="K3:N3"/>
    <mergeCell ref="A4:E4"/>
    <mergeCell ref="A5:E5"/>
    <mergeCell ref="K5:O5"/>
    <mergeCell ref="A6:E6"/>
    <mergeCell ref="F6:I6"/>
    <mergeCell ref="K6:N6"/>
    <mergeCell ref="A17:E17"/>
    <mergeCell ref="A7:B7"/>
    <mergeCell ref="F7:I7"/>
    <mergeCell ref="K7:N7"/>
    <mergeCell ref="A8:E8"/>
    <mergeCell ref="A9:E9"/>
    <mergeCell ref="A10:E10"/>
    <mergeCell ref="A11:E11"/>
    <mergeCell ref="A12:E12"/>
    <mergeCell ref="A14:E14"/>
    <mergeCell ref="A15:E15"/>
    <mergeCell ref="A16:E16"/>
    <mergeCell ref="A30:D30"/>
    <mergeCell ref="E30:L30"/>
    <mergeCell ref="A18:E18"/>
    <mergeCell ref="A20:E20"/>
    <mergeCell ref="A21:E21"/>
    <mergeCell ref="A22:E22"/>
    <mergeCell ref="A23:E23"/>
    <mergeCell ref="A24:E24"/>
    <mergeCell ref="K26:N26"/>
    <mergeCell ref="A27:D27"/>
    <mergeCell ref="A28:D28"/>
    <mergeCell ref="E28:L28"/>
    <mergeCell ref="A29:E29"/>
    <mergeCell ref="A31:B31"/>
    <mergeCell ref="A32:D32"/>
    <mergeCell ref="E32:L32"/>
    <mergeCell ref="A33:D33"/>
    <mergeCell ref="A34:D34"/>
    <mergeCell ref="E34:L34"/>
    <mergeCell ref="J39:M39"/>
    <mergeCell ref="A40:E40"/>
    <mergeCell ref="J40:M40"/>
    <mergeCell ref="A41:E41"/>
    <mergeCell ref="A35:D35"/>
    <mergeCell ref="A36:D36"/>
    <mergeCell ref="E36:L36"/>
    <mergeCell ref="A37:D37"/>
    <mergeCell ref="A38:D38"/>
    <mergeCell ref="J38:M38"/>
    <mergeCell ref="A51:E51"/>
    <mergeCell ref="A42:E42"/>
    <mergeCell ref="A43:E43"/>
    <mergeCell ref="A44:E44"/>
    <mergeCell ref="A39:E39"/>
    <mergeCell ref="H52:M52"/>
    <mergeCell ref="H53:M53"/>
    <mergeCell ref="A52:E52"/>
    <mergeCell ref="F68:I68"/>
    <mergeCell ref="H41:M41"/>
    <mergeCell ref="H42:M42"/>
    <mergeCell ref="H43:M43"/>
    <mergeCell ref="H44:M44"/>
    <mergeCell ref="H45:M45"/>
    <mergeCell ref="H49:M49"/>
    <mergeCell ref="H50:M50"/>
    <mergeCell ref="H51:M51"/>
    <mergeCell ref="A45:D45"/>
    <mergeCell ref="A48:E48"/>
    <mergeCell ref="A49:E49"/>
    <mergeCell ref="A50:E5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5"/>
  <sheetViews>
    <sheetView workbookViewId="0">
      <pane ySplit="6" topLeftCell="A7" activePane="bottomLeft" state="frozen"/>
      <selection pane="bottomLeft" activeCell="B16" sqref="B16"/>
    </sheetView>
  </sheetViews>
  <sheetFormatPr defaultRowHeight="15"/>
  <cols>
    <col min="1" max="1" width="10" customWidth="1"/>
    <col min="2" max="2" width="45" customWidth="1"/>
    <col min="3" max="3" width="9.7109375" customWidth="1"/>
    <col min="7" max="7" width="12.85546875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146</v>
      </c>
      <c r="B2" s="530"/>
      <c r="C2" s="133"/>
      <c r="D2" s="133"/>
      <c r="E2" s="133"/>
      <c r="F2" s="1"/>
      <c r="G2" s="1"/>
    </row>
    <row r="3" spans="1:7" ht="18.75">
      <c r="A3" s="530" t="s">
        <v>145</v>
      </c>
      <c r="B3" s="530"/>
      <c r="C3" s="133"/>
      <c r="D3" s="133"/>
      <c r="E3" s="133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 thickBot="1">
      <c r="A7" s="2"/>
      <c r="B7" s="10" t="s">
        <v>16</v>
      </c>
      <c r="C7" s="2"/>
      <c r="D7" s="4"/>
      <c r="E7" s="2"/>
      <c r="F7" s="4"/>
      <c r="G7" s="2"/>
    </row>
    <row r="8" spans="1:7" ht="15.75" customHeight="1" thickBot="1">
      <c r="A8" s="35">
        <v>3</v>
      </c>
      <c r="B8" s="66" t="s">
        <v>37</v>
      </c>
      <c r="C8" s="35" t="s">
        <v>178</v>
      </c>
      <c r="D8" s="159">
        <v>5.66</v>
      </c>
      <c r="E8" s="125">
        <v>11.99</v>
      </c>
      <c r="F8" s="160">
        <v>1.21</v>
      </c>
      <c r="G8" s="125">
        <v>69.099999999999994</v>
      </c>
    </row>
    <row r="9" spans="1:7" ht="16.5" customHeight="1" thickBot="1">
      <c r="A9" s="12">
        <v>302</v>
      </c>
      <c r="B9" s="6" t="s">
        <v>325</v>
      </c>
      <c r="C9" s="12" t="s">
        <v>57</v>
      </c>
      <c r="D9" s="159">
        <v>7.28</v>
      </c>
      <c r="E9" s="125">
        <v>6.87</v>
      </c>
      <c r="F9" s="160">
        <v>24.4</v>
      </c>
      <c r="G9" s="179">
        <f>(D9+F9)*4+E9*9</f>
        <v>188.55</v>
      </c>
    </row>
    <row r="10" spans="1:7" ht="15.75" thickBot="1">
      <c r="A10" s="35">
        <v>693</v>
      </c>
      <c r="B10" s="49" t="s">
        <v>40</v>
      </c>
      <c r="C10" s="35">
        <v>200</v>
      </c>
      <c r="D10" s="159">
        <v>5.8</v>
      </c>
      <c r="E10" s="125">
        <v>5.8</v>
      </c>
      <c r="F10" s="159">
        <v>34.4</v>
      </c>
      <c r="G10" s="125">
        <f>(F10+D10)*4+E10*9</f>
        <v>212.99999999999997</v>
      </c>
    </row>
    <row r="11" spans="1:7" ht="15.75" thickBot="1">
      <c r="A11" s="117" t="s">
        <v>33</v>
      </c>
      <c r="B11" s="46" t="s">
        <v>34</v>
      </c>
      <c r="C11" s="64">
        <v>25</v>
      </c>
      <c r="D11" s="217">
        <v>1.57</v>
      </c>
      <c r="E11" s="218">
        <v>0.42</v>
      </c>
      <c r="F11" s="217">
        <v>10.38</v>
      </c>
      <c r="G11" s="218">
        <f>(F11+D11)*4+E11*9</f>
        <v>51.580000000000005</v>
      </c>
    </row>
    <row r="12" spans="1:7" ht="15.75" thickBot="1">
      <c r="A12" s="14" t="s">
        <v>33</v>
      </c>
      <c r="B12" s="13" t="s">
        <v>45</v>
      </c>
      <c r="C12" s="14">
        <v>100</v>
      </c>
      <c r="D12" s="219">
        <v>0.9</v>
      </c>
      <c r="E12" s="191">
        <v>0.2</v>
      </c>
      <c r="F12" s="219">
        <v>8.1</v>
      </c>
      <c r="G12" s="179">
        <f>(F12+D12)*4+E12*9</f>
        <v>37.799999999999997</v>
      </c>
    </row>
    <row r="13" spans="1:7" ht="16.5" customHeight="1" thickBot="1">
      <c r="A13" s="103"/>
      <c r="B13" s="104" t="s">
        <v>8</v>
      </c>
      <c r="C13" s="111">
        <v>563</v>
      </c>
      <c r="D13" s="212">
        <f>SUM(D8:D12)</f>
        <v>21.21</v>
      </c>
      <c r="E13" s="212">
        <f t="shared" ref="E13:G13" si="0">SUM(E8:E12)</f>
        <v>25.28</v>
      </c>
      <c r="F13" s="212">
        <f t="shared" si="0"/>
        <v>78.489999999999995</v>
      </c>
      <c r="G13" s="212">
        <f t="shared" si="0"/>
        <v>560.03</v>
      </c>
    </row>
    <row r="14" spans="1:7" ht="24" customHeight="1" thickBot="1">
      <c r="A14" s="2"/>
      <c r="B14" s="10" t="s">
        <v>199</v>
      </c>
      <c r="C14" s="75"/>
      <c r="D14" s="222"/>
      <c r="E14" s="11"/>
      <c r="F14" s="222"/>
      <c r="G14" s="11"/>
    </row>
    <row r="15" spans="1:7" ht="17.25" customHeight="1" thickBot="1">
      <c r="A15" s="35">
        <v>3</v>
      </c>
      <c r="B15" s="66" t="s">
        <v>37</v>
      </c>
      <c r="C15" s="35" t="s">
        <v>178</v>
      </c>
      <c r="D15" s="159">
        <v>5.66</v>
      </c>
      <c r="E15" s="125">
        <v>11.99</v>
      </c>
      <c r="F15" s="160">
        <v>1.21</v>
      </c>
      <c r="G15" s="125">
        <v>69.099999999999994</v>
      </c>
    </row>
    <row r="16" spans="1:7" ht="15" customHeight="1" thickBot="1">
      <c r="A16" s="12">
        <v>302</v>
      </c>
      <c r="B16" s="6" t="s">
        <v>325</v>
      </c>
      <c r="C16" s="12" t="s">
        <v>36</v>
      </c>
      <c r="D16" s="159">
        <v>9.24</v>
      </c>
      <c r="E16" s="125">
        <v>8.7200000000000006</v>
      </c>
      <c r="F16" s="160">
        <v>30.94</v>
      </c>
      <c r="G16" s="179">
        <f>(D16+F16)*4+E16*9</f>
        <v>239.2</v>
      </c>
    </row>
    <row r="17" spans="1:7" ht="15" customHeight="1" thickBot="1">
      <c r="A17" s="35">
        <v>693</v>
      </c>
      <c r="B17" s="49" t="s">
        <v>40</v>
      </c>
      <c r="C17" s="35">
        <v>200</v>
      </c>
      <c r="D17" s="159">
        <v>5.8</v>
      </c>
      <c r="E17" s="125">
        <v>5.8</v>
      </c>
      <c r="F17" s="159">
        <v>34.4</v>
      </c>
      <c r="G17" s="125">
        <f>(F17+D17)*4+E17*9</f>
        <v>212.99999999999997</v>
      </c>
    </row>
    <row r="18" spans="1:7" ht="14.25" customHeight="1" thickBot="1">
      <c r="A18" s="117" t="s">
        <v>33</v>
      </c>
      <c r="B18" s="46" t="s">
        <v>34</v>
      </c>
      <c r="C18" s="64">
        <v>25</v>
      </c>
      <c r="D18" s="217">
        <v>1.57</v>
      </c>
      <c r="E18" s="218">
        <v>0.42</v>
      </c>
      <c r="F18" s="217">
        <v>10.38</v>
      </c>
      <c r="G18" s="218">
        <f>(F18+D18)*4+E18*9</f>
        <v>51.580000000000005</v>
      </c>
    </row>
    <row r="19" spans="1:7" ht="14.25" customHeight="1" thickBot="1">
      <c r="A19" s="14" t="s">
        <v>33</v>
      </c>
      <c r="B19" s="13" t="s">
        <v>45</v>
      </c>
      <c r="C19" s="14">
        <v>100</v>
      </c>
      <c r="D19" s="219">
        <v>0.9</v>
      </c>
      <c r="E19" s="191">
        <v>0.2</v>
      </c>
      <c r="F19" s="219">
        <v>8.1</v>
      </c>
      <c r="G19" s="179">
        <f>(F19+D19)*4+E19*9</f>
        <v>37.799999999999997</v>
      </c>
    </row>
    <row r="20" spans="1:7" ht="15.75" customHeight="1" thickBot="1">
      <c r="A20" s="106"/>
      <c r="B20" s="107" t="s">
        <v>8</v>
      </c>
      <c r="C20" s="112">
        <v>618</v>
      </c>
      <c r="D20" s="199">
        <f>SUM(D15:D19)</f>
        <v>23.169999999999998</v>
      </c>
      <c r="E20" s="199">
        <f>SUM(E15:E19)</f>
        <v>27.130000000000003</v>
      </c>
      <c r="F20" s="199">
        <f>SUM(F15:F19)</f>
        <v>85.029999999999987</v>
      </c>
      <c r="G20" s="199">
        <f>SUM(G15:G19)</f>
        <v>610.67999999999995</v>
      </c>
    </row>
    <row r="21" spans="1:7" ht="26.25" customHeight="1" thickBot="1">
      <c r="A21" s="3"/>
      <c r="B21" s="32" t="s">
        <v>9</v>
      </c>
      <c r="C21" s="3"/>
      <c r="D21" s="30"/>
      <c r="E21" s="3"/>
      <c r="F21" s="30"/>
      <c r="G21" s="3"/>
    </row>
    <row r="22" spans="1:7" ht="15.75" thickBot="1">
      <c r="A22" s="12">
        <v>132</v>
      </c>
      <c r="B22" s="6" t="s">
        <v>59</v>
      </c>
      <c r="C22" s="12" t="s">
        <v>39</v>
      </c>
      <c r="D22" s="205">
        <v>2.74</v>
      </c>
      <c r="E22" s="179">
        <v>3.58</v>
      </c>
      <c r="F22" s="205">
        <v>18.440000000000001</v>
      </c>
      <c r="G22" s="179">
        <f>(F22+D22)*4+E22*9</f>
        <v>116.94</v>
      </c>
    </row>
    <row r="23" spans="1:7" ht="24" customHeight="1" thickBot="1">
      <c r="A23" s="35" t="s">
        <v>301</v>
      </c>
      <c r="B23" s="490" t="s">
        <v>302</v>
      </c>
      <c r="C23" s="35">
        <v>90</v>
      </c>
      <c r="D23" s="159">
        <v>19.7</v>
      </c>
      <c r="E23" s="125">
        <v>20.399999999999999</v>
      </c>
      <c r="F23" s="159">
        <v>5.13</v>
      </c>
      <c r="G23" s="125">
        <f>(F23+D23)*4+E23*9</f>
        <v>282.91999999999996</v>
      </c>
    </row>
    <row r="24" spans="1:7" ht="30.75" customHeight="1" thickBot="1">
      <c r="A24" s="120">
        <v>516</v>
      </c>
      <c r="B24" s="231" t="s">
        <v>303</v>
      </c>
      <c r="C24" s="120" t="s">
        <v>193</v>
      </c>
      <c r="D24" s="232">
        <v>4.32</v>
      </c>
      <c r="E24" s="233">
        <v>6.48</v>
      </c>
      <c r="F24" s="232">
        <v>43.68</v>
      </c>
      <c r="G24" s="125">
        <f>(F24+D24)*4+E24*9</f>
        <v>250.32</v>
      </c>
    </row>
    <row r="25" spans="1:7" ht="30" customHeight="1" thickBot="1">
      <c r="A25" s="120" t="s">
        <v>111</v>
      </c>
      <c r="B25" s="49" t="s">
        <v>110</v>
      </c>
      <c r="C25" s="35">
        <v>200</v>
      </c>
      <c r="D25" s="220">
        <v>0</v>
      </c>
      <c r="E25" s="179">
        <v>0</v>
      </c>
      <c r="F25" s="220">
        <v>19.399999999999999</v>
      </c>
      <c r="G25" s="179">
        <f>(F25+D25)*4+E25*9</f>
        <v>77.599999999999994</v>
      </c>
    </row>
    <row r="26" spans="1:7" ht="15.75" thickBot="1">
      <c r="A26" s="35" t="s">
        <v>33</v>
      </c>
      <c r="B26" s="49" t="s">
        <v>34</v>
      </c>
      <c r="C26" s="35">
        <v>30</v>
      </c>
      <c r="D26" s="159">
        <v>1.89</v>
      </c>
      <c r="E26" s="125">
        <v>0.51</v>
      </c>
      <c r="F26" s="159">
        <v>12.45</v>
      </c>
      <c r="G26" s="179">
        <f>(F26+D26)*4+E26*9</f>
        <v>61.95</v>
      </c>
    </row>
    <row r="27" spans="1:7" ht="15.75" thickBot="1">
      <c r="A27" s="12" t="s">
        <v>33</v>
      </c>
      <c r="B27" s="6" t="s">
        <v>35</v>
      </c>
      <c r="C27" s="27">
        <v>24</v>
      </c>
      <c r="D27" s="159">
        <v>1.51</v>
      </c>
      <c r="E27" s="125">
        <v>0.41</v>
      </c>
      <c r="F27" s="159">
        <v>9.9600000000000009</v>
      </c>
      <c r="G27" s="179">
        <f t="shared" ref="G27" si="1">(F27+D27)*4+E27*9</f>
        <v>49.57</v>
      </c>
    </row>
    <row r="28" spans="1:7" ht="16.5" customHeight="1" thickBot="1">
      <c r="A28" s="103"/>
      <c r="B28" s="104" t="s">
        <v>8</v>
      </c>
      <c r="C28" s="105">
        <v>769</v>
      </c>
      <c r="D28" s="202">
        <f>SUM(D22:D27)</f>
        <v>30.16</v>
      </c>
      <c r="E28" s="202">
        <f>SUM(E22:E27)</f>
        <v>31.38</v>
      </c>
      <c r="F28" s="202">
        <f>SUM(F22:F27)</f>
        <v>109.06</v>
      </c>
      <c r="G28" s="221">
        <f>SUM(G22:G27)</f>
        <v>839.30000000000007</v>
      </c>
    </row>
    <row r="29" spans="1:7" ht="25.5" customHeight="1" thickBot="1">
      <c r="A29" s="2"/>
      <c r="B29" s="10" t="s">
        <v>200</v>
      </c>
      <c r="C29" s="2"/>
      <c r="D29" s="4"/>
      <c r="E29" s="2"/>
      <c r="F29" s="4"/>
      <c r="G29" s="2"/>
    </row>
    <row r="30" spans="1:7" ht="15.75" thickBot="1">
      <c r="A30" s="12">
        <v>132</v>
      </c>
      <c r="B30" s="6" t="s">
        <v>59</v>
      </c>
      <c r="C30" s="12" t="s">
        <v>36</v>
      </c>
      <c r="D30" s="205">
        <v>3.39</v>
      </c>
      <c r="E30" s="179">
        <v>4.43</v>
      </c>
      <c r="F30" s="205">
        <v>22.84</v>
      </c>
      <c r="G30" s="179">
        <f>(F30+D30)*4+E30*9</f>
        <v>144.79</v>
      </c>
    </row>
    <row r="31" spans="1:7" ht="21.75" customHeight="1" thickBot="1">
      <c r="A31" s="35" t="s">
        <v>301</v>
      </c>
      <c r="B31" s="490" t="s">
        <v>302</v>
      </c>
      <c r="C31" s="35">
        <v>100</v>
      </c>
      <c r="D31" s="159">
        <v>21.9</v>
      </c>
      <c r="E31" s="125">
        <v>22.66</v>
      </c>
      <c r="F31" s="159">
        <v>5.7</v>
      </c>
      <c r="G31" s="179">
        <f>(F31+D31)*4+E31*9</f>
        <v>314.33999999999997</v>
      </c>
    </row>
    <row r="32" spans="1:7" ht="30" customHeight="1" thickBot="1">
      <c r="A32" s="120">
        <v>516</v>
      </c>
      <c r="B32" s="231" t="s">
        <v>303</v>
      </c>
      <c r="C32" s="35" t="s">
        <v>194</v>
      </c>
      <c r="D32" s="132">
        <v>5</v>
      </c>
      <c r="E32" s="35">
        <v>7.1</v>
      </c>
      <c r="F32" s="132">
        <v>45</v>
      </c>
      <c r="G32" s="179">
        <f>(F32+D32)*4+E32*9</f>
        <v>263.89999999999998</v>
      </c>
    </row>
    <row r="33" spans="1:8" ht="27" customHeight="1" thickBot="1">
      <c r="A33" s="120" t="s">
        <v>111</v>
      </c>
      <c r="B33" s="49" t="s">
        <v>110</v>
      </c>
      <c r="C33" s="35">
        <v>200</v>
      </c>
      <c r="D33" s="220">
        <v>0</v>
      </c>
      <c r="E33" s="179">
        <v>0</v>
      </c>
      <c r="F33" s="220">
        <v>19.399999999999999</v>
      </c>
      <c r="G33" s="179">
        <f>(F33+D33)*4+E33*9</f>
        <v>77.599999999999994</v>
      </c>
    </row>
    <row r="34" spans="1:8" ht="15.75" thickBot="1">
      <c r="A34" s="14" t="s">
        <v>33</v>
      </c>
      <c r="B34" s="13" t="s">
        <v>34</v>
      </c>
      <c r="C34" s="14">
        <v>60</v>
      </c>
      <c r="D34" s="219">
        <v>3.78</v>
      </c>
      <c r="E34" s="191">
        <v>1.02</v>
      </c>
      <c r="F34" s="219">
        <v>24.9</v>
      </c>
      <c r="G34" s="191">
        <f>(F34+D34)*4+E34*9</f>
        <v>123.9</v>
      </c>
    </row>
    <row r="35" spans="1:8" ht="15.75" thickBot="1">
      <c r="A35" s="12" t="s">
        <v>33</v>
      </c>
      <c r="B35" s="6" t="s">
        <v>35</v>
      </c>
      <c r="C35" s="54">
        <v>20</v>
      </c>
      <c r="D35" s="161">
        <v>1.26</v>
      </c>
      <c r="E35" s="162">
        <v>0.34</v>
      </c>
      <c r="F35" s="161">
        <v>8.3000000000000007</v>
      </c>
      <c r="G35" s="179">
        <f t="shared" ref="G35" si="2">(F35+D35)*4+E35*9</f>
        <v>41.300000000000004</v>
      </c>
    </row>
    <row r="36" spans="1:8" ht="15.75" thickBot="1">
      <c r="A36" s="106"/>
      <c r="B36" s="107" t="s">
        <v>8</v>
      </c>
      <c r="C36" s="113">
        <v>890</v>
      </c>
      <c r="D36" s="215">
        <f t="shared" ref="D36:G36" si="3">SUM(D30:D35)</f>
        <v>35.33</v>
      </c>
      <c r="E36" s="216">
        <f t="shared" si="3"/>
        <v>35.550000000000004</v>
      </c>
      <c r="F36" s="216">
        <f t="shared" si="3"/>
        <v>126.14</v>
      </c>
      <c r="G36" s="216">
        <f t="shared" si="3"/>
        <v>965.82999999999993</v>
      </c>
    </row>
    <row r="37" spans="1:8" ht="6.75" customHeight="1">
      <c r="A37" s="2"/>
      <c r="B37" s="16"/>
      <c r="C37" s="16"/>
      <c r="D37" s="207"/>
      <c r="E37" s="208"/>
      <c r="F37" s="207"/>
      <c r="G37" s="208"/>
      <c r="H37" s="17"/>
    </row>
    <row r="38" spans="1:8" ht="6" customHeight="1" thickBot="1">
      <c r="A38" s="2"/>
      <c r="B38" s="16"/>
      <c r="C38" s="16"/>
      <c r="D38" s="207"/>
      <c r="E38" s="208"/>
      <c r="F38" s="207"/>
      <c r="G38" s="208"/>
      <c r="H38" s="17"/>
    </row>
    <row r="39" spans="1:8" ht="15.75" thickBot="1">
      <c r="A39" s="103"/>
      <c r="B39" s="81" t="s">
        <v>81</v>
      </c>
      <c r="C39" s="103"/>
      <c r="D39" s="209">
        <f>D28+D13</f>
        <v>51.370000000000005</v>
      </c>
      <c r="E39" s="210">
        <f t="shared" ref="E39" si="4">E28+E13</f>
        <v>56.66</v>
      </c>
      <c r="F39" s="209">
        <f>F28+F13</f>
        <v>187.55</v>
      </c>
      <c r="G39" s="210">
        <f>G28+G13</f>
        <v>1399.33</v>
      </c>
      <c r="H39" s="17"/>
    </row>
    <row r="40" spans="1:8" ht="15.75" thickBot="1">
      <c r="A40" s="109"/>
      <c r="B40" s="91" t="s">
        <v>210</v>
      </c>
      <c r="C40" s="110"/>
      <c r="D40" s="211">
        <f>D36+D20</f>
        <v>58.5</v>
      </c>
      <c r="E40" s="211">
        <f t="shared" ref="E40:G40" si="5">E36+E20</f>
        <v>62.680000000000007</v>
      </c>
      <c r="F40" s="211">
        <f t="shared" si="5"/>
        <v>211.17</v>
      </c>
      <c r="G40" s="211">
        <f t="shared" si="5"/>
        <v>1576.5099999999998</v>
      </c>
      <c r="H40" s="17"/>
    </row>
    <row r="41" spans="1:8">
      <c r="B41" s="541"/>
      <c r="C41" s="541"/>
      <c r="D41" s="541"/>
      <c r="E41" s="541"/>
      <c r="F41" s="541"/>
      <c r="G41" s="541"/>
      <c r="H41" s="17"/>
    </row>
    <row r="42" spans="1:8">
      <c r="B42" s="17"/>
      <c r="C42" s="17"/>
      <c r="D42" s="17"/>
      <c r="E42" s="17"/>
      <c r="F42" s="17"/>
      <c r="G42" s="17"/>
      <c r="H42" s="17"/>
    </row>
    <row r="43" spans="1:8">
      <c r="B43" s="17"/>
      <c r="C43" s="17"/>
      <c r="D43" s="17"/>
      <c r="E43" s="17"/>
      <c r="F43" s="17"/>
      <c r="G43" s="17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</sheetData>
  <mergeCells count="9">
    <mergeCell ref="G5:G6"/>
    <mergeCell ref="B41:G41"/>
    <mergeCell ref="A1:E1"/>
    <mergeCell ref="A5:A6"/>
    <mergeCell ref="B5:B6"/>
    <mergeCell ref="C5:C6"/>
    <mergeCell ref="D5:F5"/>
    <mergeCell ref="A2:B2"/>
    <mergeCell ref="A3:B3"/>
  </mergeCells>
  <pageMargins left="0.70866141732283472" right="0.19685039370078741" top="0.55118110236220474" bottom="0.15748031496062992" header="0" footer="0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5"/>
  <sheetViews>
    <sheetView workbookViewId="0">
      <pane ySplit="6" topLeftCell="A22" activePane="bottomLeft" state="frozen"/>
      <selection pane="bottomLeft" activeCell="X48" sqref="X48"/>
    </sheetView>
  </sheetViews>
  <sheetFormatPr defaultRowHeight="15"/>
  <cols>
    <col min="1" max="1" width="10" customWidth="1"/>
    <col min="2" max="2" width="47" customWidth="1"/>
    <col min="3" max="3" width="9.7109375" customWidth="1"/>
    <col min="7" max="7" width="9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146</v>
      </c>
      <c r="B2" s="530"/>
      <c r="C2" s="139"/>
      <c r="D2" s="139"/>
      <c r="E2" s="139"/>
      <c r="F2" s="1"/>
      <c r="G2" s="1"/>
    </row>
    <row r="3" spans="1:7" ht="18.75">
      <c r="A3" s="530" t="s">
        <v>148</v>
      </c>
      <c r="B3" s="530"/>
      <c r="C3" s="139"/>
      <c r="D3" s="139"/>
      <c r="E3" s="139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>
      <c r="A7" s="2"/>
      <c r="B7" s="10" t="s">
        <v>16</v>
      </c>
      <c r="C7" s="2"/>
      <c r="D7" s="4"/>
      <c r="E7" s="2"/>
      <c r="F7" s="4"/>
      <c r="G7" s="2"/>
    </row>
    <row r="8" spans="1:7">
      <c r="A8" s="122">
        <v>366</v>
      </c>
      <c r="B8" s="123" t="s">
        <v>66</v>
      </c>
      <c r="C8" s="124" t="s">
        <v>107</v>
      </c>
      <c r="D8" s="223">
        <v>13.4</v>
      </c>
      <c r="E8" s="224">
        <v>15.3</v>
      </c>
      <c r="F8" s="225">
        <v>48.2</v>
      </c>
      <c r="G8" s="224">
        <f>(F8+D8)*4+E8*9</f>
        <v>384.1</v>
      </c>
    </row>
    <row r="9" spans="1:7" ht="15.75" thickBot="1">
      <c r="A9" s="7">
        <v>685</v>
      </c>
      <c r="B9" s="3" t="s">
        <v>48</v>
      </c>
      <c r="C9" s="7">
        <v>200</v>
      </c>
      <c r="D9" s="217">
        <v>0.2</v>
      </c>
      <c r="E9" s="218">
        <v>0</v>
      </c>
      <c r="F9" s="226">
        <v>14</v>
      </c>
      <c r="G9" s="197">
        <f>(D9+F9)*4+E9*9</f>
        <v>56.8</v>
      </c>
    </row>
    <row r="10" spans="1:7" ht="18" customHeight="1" thickBot="1">
      <c r="A10" s="35" t="s">
        <v>33</v>
      </c>
      <c r="B10" s="49" t="s">
        <v>34</v>
      </c>
      <c r="C10" s="35">
        <v>75</v>
      </c>
      <c r="D10" s="159">
        <v>4.7</v>
      </c>
      <c r="E10" s="125">
        <v>1.27</v>
      </c>
      <c r="F10" s="159">
        <v>31.3</v>
      </c>
      <c r="G10" s="125">
        <f>(D10+F10)*4+E10*9</f>
        <v>155.43</v>
      </c>
    </row>
    <row r="11" spans="1:7" ht="16.5" customHeight="1" thickBot="1">
      <c r="A11" s="80"/>
      <c r="B11" s="81" t="s">
        <v>8</v>
      </c>
      <c r="C11" s="94">
        <v>500</v>
      </c>
      <c r="D11" s="177">
        <f t="shared" ref="D11:G11" si="0">SUM(D8:D10)</f>
        <v>18.3</v>
      </c>
      <c r="E11" s="177">
        <f t="shared" si="0"/>
        <v>16.57</v>
      </c>
      <c r="F11" s="177">
        <f t="shared" si="0"/>
        <v>93.5</v>
      </c>
      <c r="G11" s="177">
        <f t="shared" si="0"/>
        <v>596.33000000000004</v>
      </c>
    </row>
    <row r="12" spans="1:7" ht="24" customHeight="1">
      <c r="A12" s="2"/>
      <c r="B12" s="10" t="s">
        <v>199</v>
      </c>
      <c r="C12" s="75"/>
      <c r="D12" s="137"/>
      <c r="E12" s="11"/>
      <c r="F12" s="137"/>
      <c r="G12" s="11"/>
    </row>
    <row r="13" spans="1:7" ht="15" customHeight="1">
      <c r="A13" s="122">
        <v>366</v>
      </c>
      <c r="B13" s="123" t="s">
        <v>66</v>
      </c>
      <c r="C13" s="124" t="s">
        <v>49</v>
      </c>
      <c r="D13" s="223">
        <v>16.75</v>
      </c>
      <c r="E13" s="224">
        <v>19.100000000000001</v>
      </c>
      <c r="F13" s="225">
        <v>60.25</v>
      </c>
      <c r="G13" s="224">
        <f>(F13+D13)*4+E13*9</f>
        <v>479.9</v>
      </c>
    </row>
    <row r="14" spans="1:7" ht="14.25" customHeight="1" thickBot="1">
      <c r="A14" s="7">
        <v>685</v>
      </c>
      <c r="B14" s="3" t="s">
        <v>48</v>
      </c>
      <c r="C14" s="7">
        <v>200</v>
      </c>
      <c r="D14" s="217">
        <v>0.2</v>
      </c>
      <c r="E14" s="218">
        <v>0</v>
      </c>
      <c r="F14" s="226">
        <v>14</v>
      </c>
      <c r="G14" s="197">
        <f>(D14+F14)*4+E14*9</f>
        <v>56.8</v>
      </c>
    </row>
    <row r="15" spans="1:7" ht="15.75" customHeight="1" thickBot="1">
      <c r="A15" s="35" t="s">
        <v>33</v>
      </c>
      <c r="B15" s="49" t="s">
        <v>34</v>
      </c>
      <c r="C15" s="35">
        <v>75</v>
      </c>
      <c r="D15" s="159">
        <v>4.7</v>
      </c>
      <c r="E15" s="125">
        <v>1.27</v>
      </c>
      <c r="F15" s="159">
        <v>31.3</v>
      </c>
      <c r="G15" s="125">
        <f>(D15+F15)*4+E15*9</f>
        <v>155.43</v>
      </c>
    </row>
    <row r="16" spans="1:7" ht="15.75" customHeight="1" thickBot="1">
      <c r="A16" s="90"/>
      <c r="B16" s="91" t="s">
        <v>8</v>
      </c>
      <c r="C16" s="92">
        <v>550</v>
      </c>
      <c r="D16" s="178">
        <f t="shared" ref="D16:G16" si="1">SUM(D13:D15)</f>
        <v>21.65</v>
      </c>
      <c r="E16" s="178">
        <f t="shared" si="1"/>
        <v>20.37</v>
      </c>
      <c r="F16" s="178">
        <f t="shared" si="1"/>
        <v>105.55</v>
      </c>
      <c r="G16" s="178">
        <f t="shared" si="1"/>
        <v>692.12999999999988</v>
      </c>
    </row>
    <row r="17" spans="1:7" ht="24" customHeight="1" thickBot="1">
      <c r="A17" s="3"/>
      <c r="B17" s="32" t="s">
        <v>9</v>
      </c>
      <c r="C17" s="3"/>
      <c r="D17" s="30"/>
      <c r="E17" s="3"/>
      <c r="F17" s="30"/>
      <c r="G17" s="3"/>
    </row>
    <row r="18" spans="1:7" ht="19.5" customHeight="1" thickBot="1">
      <c r="A18" s="12" t="s">
        <v>51</v>
      </c>
      <c r="B18" s="6" t="s">
        <v>52</v>
      </c>
      <c r="C18" s="12">
        <v>100</v>
      </c>
      <c r="D18" s="205">
        <v>0.71</v>
      </c>
      <c r="E18" s="179">
        <v>5.0599999999999996</v>
      </c>
      <c r="F18" s="205">
        <v>2.35</v>
      </c>
      <c r="G18" s="179">
        <f t="shared" ref="G18" si="2">(D18+F18)*4+E18*9</f>
        <v>57.78</v>
      </c>
    </row>
    <row r="19" spans="1:7" ht="15.75" thickBot="1">
      <c r="A19" s="35">
        <v>139</v>
      </c>
      <c r="B19" s="49" t="s">
        <v>175</v>
      </c>
      <c r="C19" s="35" t="s">
        <v>31</v>
      </c>
      <c r="D19" s="168">
        <v>6</v>
      </c>
      <c r="E19" s="125">
        <v>6.1</v>
      </c>
      <c r="F19" s="168">
        <v>17</v>
      </c>
      <c r="G19" s="125">
        <f t="shared" ref="G19" si="3">(F19+D19)*4+E19*9</f>
        <v>146.9</v>
      </c>
    </row>
    <row r="20" spans="1:7" ht="15.75" thickBot="1">
      <c r="A20" s="35">
        <v>505</v>
      </c>
      <c r="B20" s="49" t="s">
        <v>172</v>
      </c>
      <c r="C20" s="35">
        <v>90</v>
      </c>
      <c r="D20" s="168">
        <v>23.9</v>
      </c>
      <c r="E20" s="125">
        <v>11.5</v>
      </c>
      <c r="F20" s="168">
        <v>1.1000000000000001</v>
      </c>
      <c r="G20" s="125">
        <f>(F20+D20)*4+E20*9</f>
        <v>203.5</v>
      </c>
    </row>
    <row r="21" spans="1:7" ht="15.75" thickBot="1">
      <c r="A21" s="131" t="s">
        <v>157</v>
      </c>
      <c r="B21" s="59" t="s">
        <v>156</v>
      </c>
      <c r="C21" s="18">
        <v>150</v>
      </c>
      <c r="D21" s="169">
        <v>3.1</v>
      </c>
      <c r="E21" s="170">
        <v>4.2</v>
      </c>
      <c r="F21" s="169">
        <v>20.6</v>
      </c>
      <c r="G21" s="125">
        <f>(D21+F21)*4+E21*9</f>
        <v>132.60000000000002</v>
      </c>
    </row>
    <row r="22" spans="1:7" ht="29.25" customHeight="1" thickBot="1">
      <c r="A22" s="126">
        <v>635</v>
      </c>
      <c r="B22" s="37" t="s">
        <v>189</v>
      </c>
      <c r="C22" s="12">
        <v>200</v>
      </c>
      <c r="D22" s="220">
        <v>0.6</v>
      </c>
      <c r="E22" s="179">
        <v>0.16</v>
      </c>
      <c r="F22" s="220">
        <v>27.4</v>
      </c>
      <c r="G22" s="179">
        <f t="shared" ref="G22" si="4">(D22+F22)*4+E22*9</f>
        <v>113.44</v>
      </c>
    </row>
    <row r="23" spans="1:7" ht="16.5" customHeight="1" thickBot="1">
      <c r="A23" s="14" t="s">
        <v>33</v>
      </c>
      <c r="B23" s="13" t="s">
        <v>34</v>
      </c>
      <c r="C23" s="14">
        <v>60</v>
      </c>
      <c r="D23" s="219">
        <v>3.78</v>
      </c>
      <c r="E23" s="191">
        <v>1.02</v>
      </c>
      <c r="F23" s="219">
        <v>24.9</v>
      </c>
      <c r="G23" s="191">
        <f>(F23+D23)*4+E23*9</f>
        <v>123.9</v>
      </c>
    </row>
    <row r="24" spans="1:7" ht="15.75" thickBot="1">
      <c r="A24" s="12" t="s">
        <v>33</v>
      </c>
      <c r="B24" s="6" t="s">
        <v>35</v>
      </c>
      <c r="C24" s="54">
        <v>20</v>
      </c>
      <c r="D24" s="161">
        <v>1.26</v>
      </c>
      <c r="E24" s="162">
        <v>0.34</v>
      </c>
      <c r="F24" s="161">
        <v>8.3000000000000007</v>
      </c>
      <c r="G24" s="179">
        <f t="shared" ref="G24" si="5">(F24+D24)*4+E24*9</f>
        <v>41.300000000000004</v>
      </c>
    </row>
    <row r="25" spans="1:7" ht="15.75" thickBot="1">
      <c r="A25" s="12"/>
      <c r="B25" s="6"/>
      <c r="C25" s="12"/>
      <c r="D25" s="219"/>
      <c r="E25" s="191"/>
      <c r="F25" s="219"/>
      <c r="G25" s="179"/>
    </row>
    <row r="26" spans="1:7" ht="16.5" customHeight="1" thickBot="1">
      <c r="A26" s="103"/>
      <c r="B26" s="104" t="s">
        <v>8</v>
      </c>
      <c r="C26" s="105">
        <v>835</v>
      </c>
      <c r="D26" s="202">
        <f t="shared" ref="D26:G26" si="6">SUM(D18:D25)</f>
        <v>39.35</v>
      </c>
      <c r="E26" s="202">
        <f t="shared" si="6"/>
        <v>28.38</v>
      </c>
      <c r="F26" s="202">
        <f t="shared" si="6"/>
        <v>101.64999999999999</v>
      </c>
      <c r="G26" s="202">
        <f t="shared" si="6"/>
        <v>819.42</v>
      </c>
    </row>
    <row r="27" spans="1:7" ht="25.5" customHeight="1" thickBot="1">
      <c r="A27" s="2"/>
      <c r="B27" s="10" t="s">
        <v>200</v>
      </c>
      <c r="C27" s="2"/>
      <c r="D27" s="4"/>
      <c r="E27" s="2"/>
      <c r="F27" s="4"/>
      <c r="G27" s="2"/>
    </row>
    <row r="28" spans="1:7" ht="15.75" thickBot="1">
      <c r="A28" s="12" t="s">
        <v>51</v>
      </c>
      <c r="B28" s="6" t="s">
        <v>52</v>
      </c>
      <c r="C28" s="12">
        <v>100</v>
      </c>
      <c r="D28" s="205">
        <v>0.71</v>
      </c>
      <c r="E28" s="179">
        <v>5.0599999999999996</v>
      </c>
      <c r="F28" s="205">
        <v>2.35</v>
      </c>
      <c r="G28" s="179">
        <f t="shared" ref="G28" si="7">(D28+F28)*4+E28*9</f>
        <v>57.78</v>
      </c>
    </row>
    <row r="29" spans="1:7" ht="15.75" thickBot="1">
      <c r="A29" s="35">
        <v>139</v>
      </c>
      <c r="B29" s="49" t="s">
        <v>176</v>
      </c>
      <c r="C29" s="35" t="s">
        <v>104</v>
      </c>
      <c r="D29" s="168">
        <v>7.9</v>
      </c>
      <c r="E29" s="125">
        <v>7.65</v>
      </c>
      <c r="F29" s="168">
        <v>23</v>
      </c>
      <c r="G29" s="125">
        <f t="shared" ref="G29:G30" si="8">(F29+D29)*4+E29*9</f>
        <v>192.45</v>
      </c>
    </row>
    <row r="30" spans="1:7" ht="15.75" thickBot="1">
      <c r="A30" s="35">
        <v>505</v>
      </c>
      <c r="B30" s="49" t="s">
        <v>172</v>
      </c>
      <c r="C30" s="35">
        <v>100</v>
      </c>
      <c r="D30" s="168">
        <v>26.56</v>
      </c>
      <c r="E30" s="125">
        <v>12.78</v>
      </c>
      <c r="F30" s="168">
        <v>1.22</v>
      </c>
      <c r="G30" s="125">
        <f t="shared" si="8"/>
        <v>226.14</v>
      </c>
    </row>
    <row r="31" spans="1:7" ht="15.75" thickBot="1">
      <c r="A31" s="131" t="s">
        <v>157</v>
      </c>
      <c r="B31" s="59" t="s">
        <v>156</v>
      </c>
      <c r="C31" s="38">
        <v>180</v>
      </c>
      <c r="D31" s="169">
        <v>3.72</v>
      </c>
      <c r="E31" s="170">
        <v>5.04</v>
      </c>
      <c r="F31" s="169">
        <v>24.72</v>
      </c>
      <c r="G31" s="125">
        <f>(D31+F31)*4+E31*9</f>
        <v>159.12</v>
      </c>
    </row>
    <row r="32" spans="1:7" ht="30.75" thickBot="1">
      <c r="A32" s="126">
        <v>635</v>
      </c>
      <c r="B32" s="37" t="s">
        <v>189</v>
      </c>
      <c r="C32" s="12">
        <v>200</v>
      </c>
      <c r="D32" s="220">
        <v>0.6</v>
      </c>
      <c r="E32" s="179">
        <v>0.16</v>
      </c>
      <c r="F32" s="220">
        <v>27.4</v>
      </c>
      <c r="G32" s="179">
        <f t="shared" ref="G32" si="9">(D32+F32)*4+E32*9</f>
        <v>113.44</v>
      </c>
    </row>
    <row r="33" spans="1:8" ht="15.75" thickBot="1">
      <c r="A33" s="50" t="s">
        <v>33</v>
      </c>
      <c r="B33" s="51" t="s">
        <v>34</v>
      </c>
      <c r="C33" s="50">
        <v>60</v>
      </c>
      <c r="D33" s="161">
        <v>3.78</v>
      </c>
      <c r="E33" s="162">
        <v>1.02</v>
      </c>
      <c r="F33" s="161">
        <v>24.9</v>
      </c>
      <c r="G33" s="162">
        <f>(F33+D33)*4+E33*9</f>
        <v>123.9</v>
      </c>
    </row>
    <row r="34" spans="1:8" ht="15.75" thickBot="1">
      <c r="A34" s="35" t="s">
        <v>33</v>
      </c>
      <c r="B34" s="49" t="s">
        <v>35</v>
      </c>
      <c r="C34" s="35">
        <v>40</v>
      </c>
      <c r="D34" s="163">
        <v>2.52</v>
      </c>
      <c r="E34" s="164">
        <v>0.68</v>
      </c>
      <c r="F34" s="163">
        <v>16.600000000000001</v>
      </c>
      <c r="G34" s="125">
        <f t="shared" ref="G34" si="10">(F34+D34)*4+E34*9</f>
        <v>82.600000000000009</v>
      </c>
    </row>
    <row r="35" spans="1:8" ht="15.75" thickBot="1">
      <c r="A35" s="12"/>
      <c r="B35" s="6"/>
      <c r="C35" s="12"/>
      <c r="D35" s="15"/>
      <c r="E35" s="14"/>
      <c r="F35" s="15"/>
      <c r="G35" s="12"/>
    </row>
    <row r="36" spans="1:8" ht="15.75" thickBot="1">
      <c r="A36" s="106"/>
      <c r="B36" s="107" t="s">
        <v>8</v>
      </c>
      <c r="C36" s="113">
        <v>945</v>
      </c>
      <c r="D36" s="215">
        <f>SUM(D28:D35)</f>
        <v>45.790000000000006</v>
      </c>
      <c r="E36" s="216">
        <f t="shared" ref="E36:F36" si="11">SUM(E28:E35)</f>
        <v>32.39</v>
      </c>
      <c r="F36" s="216">
        <f t="shared" si="11"/>
        <v>120.19</v>
      </c>
      <c r="G36" s="215">
        <f>SUM(G28:G35)</f>
        <v>955.43000000000006</v>
      </c>
    </row>
    <row r="37" spans="1:8" ht="6.75" customHeight="1">
      <c r="A37" s="2"/>
      <c r="B37" s="16"/>
      <c r="C37" s="16"/>
      <c r="D37" s="207"/>
      <c r="E37" s="208"/>
      <c r="F37" s="207"/>
      <c r="G37" s="208"/>
      <c r="H37" s="17"/>
    </row>
    <row r="38" spans="1:8" ht="6" customHeight="1" thickBot="1">
      <c r="A38" s="2"/>
      <c r="B38" s="16"/>
      <c r="C38" s="16"/>
      <c r="D38" s="207"/>
      <c r="E38" s="208"/>
      <c r="F38" s="207"/>
      <c r="G38" s="208"/>
      <c r="H38" s="17"/>
    </row>
    <row r="39" spans="1:8" ht="20.25" customHeight="1" thickBot="1">
      <c r="A39" s="103"/>
      <c r="B39" s="81" t="s">
        <v>81</v>
      </c>
      <c r="C39" s="103"/>
      <c r="D39" s="228">
        <f t="shared" ref="D39:G39" si="12">D26+D11</f>
        <v>57.650000000000006</v>
      </c>
      <c r="E39" s="229">
        <f t="shared" si="12"/>
        <v>44.95</v>
      </c>
      <c r="F39" s="228">
        <f t="shared" si="12"/>
        <v>195.14999999999998</v>
      </c>
      <c r="G39" s="229">
        <f t="shared" si="12"/>
        <v>1415.75</v>
      </c>
      <c r="H39" s="17"/>
    </row>
    <row r="40" spans="1:8" ht="20.25" customHeight="1" thickBot="1">
      <c r="A40" s="109"/>
      <c r="B40" s="91" t="s">
        <v>99</v>
      </c>
      <c r="C40" s="110"/>
      <c r="D40" s="230">
        <f t="shared" ref="D40:G40" si="13">D36+D16</f>
        <v>67.44</v>
      </c>
      <c r="E40" s="230">
        <f t="shared" si="13"/>
        <v>52.760000000000005</v>
      </c>
      <c r="F40" s="230">
        <f t="shared" si="13"/>
        <v>225.74</v>
      </c>
      <c r="G40" s="230">
        <f t="shared" si="13"/>
        <v>1647.56</v>
      </c>
      <c r="H40" s="17"/>
    </row>
    <row r="41" spans="1:8">
      <c r="B41" s="541"/>
      <c r="C41" s="541"/>
      <c r="D41" s="541"/>
      <c r="E41" s="541"/>
      <c r="F41" s="541"/>
      <c r="G41" s="541"/>
      <c r="H41" s="17"/>
    </row>
    <row r="42" spans="1:8">
      <c r="B42" s="17"/>
      <c r="C42" s="17"/>
      <c r="D42" s="17"/>
      <c r="E42" s="17"/>
      <c r="F42" s="17"/>
      <c r="G42" s="17"/>
      <c r="H42" s="17"/>
    </row>
    <row r="43" spans="1:8">
      <c r="B43" s="17"/>
      <c r="C43" s="17"/>
      <c r="D43" s="17"/>
      <c r="E43" s="17"/>
      <c r="F43" s="17"/>
      <c r="G43" s="17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</sheetData>
  <mergeCells count="9">
    <mergeCell ref="G5:G6"/>
    <mergeCell ref="B41:G41"/>
    <mergeCell ref="A1:E1"/>
    <mergeCell ref="A2:B2"/>
    <mergeCell ref="A3:B3"/>
    <mergeCell ref="A5:A6"/>
    <mergeCell ref="B5:B6"/>
    <mergeCell ref="C5:C6"/>
    <mergeCell ref="D5:F5"/>
  </mergeCells>
  <pageMargins left="0.70866141732283472" right="0.19685039370078741" top="0.55118110236220474" bottom="0.15748031496062992" header="0" footer="0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3"/>
  <sheetViews>
    <sheetView tabSelected="1" workbookViewId="0">
      <pane ySplit="6" topLeftCell="A7" activePane="bottomLeft" state="frozen"/>
      <selection pane="bottomLeft" activeCell="B24" sqref="B24"/>
    </sheetView>
  </sheetViews>
  <sheetFormatPr defaultRowHeight="15"/>
  <cols>
    <col min="1" max="1" width="10" customWidth="1"/>
    <col min="2" max="2" width="44.7109375" customWidth="1"/>
    <col min="3" max="3" width="11.5703125" customWidth="1"/>
    <col min="7" max="7" width="10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146</v>
      </c>
      <c r="B2" s="530"/>
      <c r="C2" s="134"/>
      <c r="D2" s="134"/>
      <c r="E2" s="134"/>
      <c r="F2" s="1"/>
      <c r="G2" s="1"/>
    </row>
    <row r="3" spans="1:7" ht="18.75">
      <c r="A3" s="530" t="s">
        <v>149</v>
      </c>
      <c r="B3" s="530"/>
      <c r="C3" s="134"/>
      <c r="D3" s="134"/>
      <c r="E3" s="134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 thickBot="1">
      <c r="A7" s="2"/>
      <c r="B7" s="10" t="s">
        <v>16</v>
      </c>
      <c r="C7" s="2"/>
      <c r="D7" s="4"/>
      <c r="E7" s="2"/>
      <c r="F7" s="4"/>
      <c r="G7" s="2"/>
    </row>
    <row r="8" spans="1:7" ht="16.5" customHeight="1" thickBot="1">
      <c r="A8" s="35">
        <v>3</v>
      </c>
      <c r="B8" s="66" t="s">
        <v>37</v>
      </c>
      <c r="C8" s="35" t="s">
        <v>178</v>
      </c>
      <c r="D8" s="159">
        <v>5.66</v>
      </c>
      <c r="E8" s="125">
        <v>11.99</v>
      </c>
      <c r="F8" s="160">
        <v>1.21</v>
      </c>
      <c r="G8" s="125">
        <f>(F8+D8)*4+E8*9</f>
        <v>135.38999999999999</v>
      </c>
    </row>
    <row r="9" spans="1:7" ht="15" customHeight="1" thickBot="1">
      <c r="A9" s="35" t="s">
        <v>317</v>
      </c>
      <c r="B9" s="489" t="s">
        <v>318</v>
      </c>
      <c r="C9" s="12" t="s">
        <v>324</v>
      </c>
      <c r="D9" s="159">
        <v>12.58</v>
      </c>
      <c r="E9" s="125">
        <v>15.33</v>
      </c>
      <c r="F9" s="160">
        <v>5.75</v>
      </c>
      <c r="G9" s="125">
        <f>(F9+D9)*4+E9*9</f>
        <v>211.29</v>
      </c>
    </row>
    <row r="10" spans="1:7" ht="15.75" thickBot="1">
      <c r="A10" s="50">
        <v>692</v>
      </c>
      <c r="B10" s="51" t="s">
        <v>32</v>
      </c>
      <c r="C10" s="50">
        <v>200</v>
      </c>
      <c r="D10" s="161">
        <v>4.0999999999999996</v>
      </c>
      <c r="E10" s="162">
        <v>6.2</v>
      </c>
      <c r="F10" s="161">
        <v>25.3</v>
      </c>
      <c r="G10" s="125">
        <f>(F10+D10)*4+E10*9</f>
        <v>173.4</v>
      </c>
    </row>
    <row r="11" spans="1:7" ht="15.75" thickBot="1">
      <c r="A11" s="35" t="s">
        <v>33</v>
      </c>
      <c r="B11" s="49" t="s">
        <v>34</v>
      </c>
      <c r="C11" s="35">
        <v>25</v>
      </c>
      <c r="D11" s="159">
        <v>1.57</v>
      </c>
      <c r="E11" s="125">
        <v>0.42</v>
      </c>
      <c r="F11" s="159">
        <v>10.38</v>
      </c>
      <c r="G11" s="125">
        <f>(F11+D11)*4+E11*9</f>
        <v>51.580000000000005</v>
      </c>
    </row>
    <row r="12" spans="1:7" ht="15.75" thickBot="1">
      <c r="A12" s="127" t="s">
        <v>33</v>
      </c>
      <c r="B12" s="26" t="s">
        <v>65</v>
      </c>
      <c r="C12" s="127" t="s">
        <v>56</v>
      </c>
      <c r="D12" s="213">
        <v>0.5</v>
      </c>
      <c r="E12" s="213">
        <v>0.1</v>
      </c>
      <c r="F12" s="213">
        <v>10.1</v>
      </c>
      <c r="G12" s="213">
        <f t="shared" ref="G12" si="0">(F12+D12)*4+E12*9</f>
        <v>43.3</v>
      </c>
    </row>
    <row r="13" spans="1:7" ht="16.5" customHeight="1" thickBot="1">
      <c r="A13" s="103"/>
      <c r="B13" s="104" t="s">
        <v>8</v>
      </c>
      <c r="C13" s="111">
        <v>618</v>
      </c>
      <c r="D13" s="212">
        <f>SUM(D8:D12)</f>
        <v>24.410000000000004</v>
      </c>
      <c r="E13" s="212">
        <f>SUM(E8:E12)</f>
        <v>34.040000000000006</v>
      </c>
      <c r="F13" s="212">
        <f>SUM(F8:F12)</f>
        <v>52.74</v>
      </c>
      <c r="G13" s="212">
        <f>SUM(G8:G12)</f>
        <v>614.95999999999992</v>
      </c>
    </row>
    <row r="14" spans="1:7" ht="24" customHeight="1" thickBot="1">
      <c r="A14" s="2"/>
      <c r="B14" s="10" t="s">
        <v>199</v>
      </c>
      <c r="C14" s="75"/>
      <c r="D14" s="9"/>
      <c r="E14" s="11"/>
      <c r="F14" s="9"/>
      <c r="G14" s="11"/>
    </row>
    <row r="15" spans="1:7" ht="16.5" customHeight="1" thickBot="1">
      <c r="A15" s="35">
        <v>3</v>
      </c>
      <c r="B15" s="66" t="s">
        <v>37</v>
      </c>
      <c r="C15" s="35" t="s">
        <v>190</v>
      </c>
      <c r="D15" s="159">
        <v>9.4</v>
      </c>
      <c r="E15" s="125">
        <v>19.98</v>
      </c>
      <c r="F15" s="160">
        <v>2.0099999999999998</v>
      </c>
      <c r="G15" s="125">
        <f>(F15+D15)*4+E15*9</f>
        <v>225.45999999999998</v>
      </c>
    </row>
    <row r="16" spans="1:7" ht="16.5" customHeight="1" thickBot="1">
      <c r="A16" s="35" t="s">
        <v>317</v>
      </c>
      <c r="B16" s="489" t="s">
        <v>318</v>
      </c>
      <c r="C16" s="12">
        <v>200</v>
      </c>
      <c r="D16" s="159">
        <v>15.62</v>
      </c>
      <c r="E16" s="125">
        <v>20.39</v>
      </c>
      <c r="F16" s="160">
        <v>7.65</v>
      </c>
      <c r="G16" s="125">
        <f>(F16+D16)*4+E16*9</f>
        <v>276.58999999999997</v>
      </c>
    </row>
    <row r="17" spans="1:7" ht="15" customHeight="1" thickBot="1">
      <c r="A17" s="50">
        <v>692</v>
      </c>
      <c r="B17" s="51" t="s">
        <v>32</v>
      </c>
      <c r="C17" s="50">
        <v>200</v>
      </c>
      <c r="D17" s="161">
        <v>4.0999999999999996</v>
      </c>
      <c r="E17" s="162">
        <v>6.2</v>
      </c>
      <c r="F17" s="161">
        <v>25.3</v>
      </c>
      <c r="G17" s="125">
        <f>(F17+D17)*4+E17*9</f>
        <v>173.4</v>
      </c>
    </row>
    <row r="18" spans="1:7" ht="15" customHeight="1" thickBot="1">
      <c r="A18" s="35" t="s">
        <v>33</v>
      </c>
      <c r="B18" s="49" t="s">
        <v>34</v>
      </c>
      <c r="C18" s="35">
        <v>25</v>
      </c>
      <c r="D18" s="159">
        <v>1.57</v>
      </c>
      <c r="E18" s="125">
        <v>0.42</v>
      </c>
      <c r="F18" s="159">
        <v>10.38</v>
      </c>
      <c r="G18" s="125">
        <f>(F18+D18)*4+E18*9</f>
        <v>51.580000000000005</v>
      </c>
    </row>
    <row r="19" spans="1:7" ht="14.25" customHeight="1" thickBot="1">
      <c r="A19" s="127" t="s">
        <v>33</v>
      </c>
      <c r="B19" s="26" t="s">
        <v>65</v>
      </c>
      <c r="C19" s="127" t="s">
        <v>56</v>
      </c>
      <c r="D19" s="213">
        <v>0.5</v>
      </c>
      <c r="E19" s="213">
        <v>0.1</v>
      </c>
      <c r="F19" s="213">
        <v>10.1</v>
      </c>
      <c r="G19" s="213">
        <f t="shared" ref="G19" si="1">(F19+D19)*4+E19*9</f>
        <v>43.3</v>
      </c>
    </row>
    <row r="20" spans="1:7" ht="15.75" customHeight="1" thickBot="1">
      <c r="A20" s="106"/>
      <c r="B20" s="107" t="s">
        <v>8</v>
      </c>
      <c r="C20" s="112">
        <v>668</v>
      </c>
      <c r="D20" s="199">
        <f>SUM(D15:D19)</f>
        <v>31.189999999999998</v>
      </c>
      <c r="E20" s="199">
        <f t="shared" ref="E20:G20" si="2">SUM(E15:E19)</f>
        <v>47.090000000000011</v>
      </c>
      <c r="F20" s="199">
        <f t="shared" si="2"/>
        <v>55.440000000000005</v>
      </c>
      <c r="G20" s="199">
        <f t="shared" si="2"/>
        <v>770.32999999999993</v>
      </c>
    </row>
    <row r="21" spans="1:7" ht="26.25" customHeight="1" thickBot="1">
      <c r="A21" s="3"/>
      <c r="B21" s="32" t="s">
        <v>9</v>
      </c>
      <c r="C21" s="3"/>
      <c r="D21" s="30"/>
      <c r="E21" s="3"/>
      <c r="F21" s="30"/>
      <c r="G21" s="3"/>
    </row>
    <row r="22" spans="1:7" ht="21.75" customHeight="1" thickBot="1">
      <c r="A22" s="35" t="s">
        <v>46</v>
      </c>
      <c r="B22" s="49" t="s">
        <v>47</v>
      </c>
      <c r="C22" s="35">
        <v>60</v>
      </c>
      <c r="D22" s="168">
        <v>0.42</v>
      </c>
      <c r="E22" s="125">
        <v>3</v>
      </c>
      <c r="F22" s="168">
        <v>1.38</v>
      </c>
      <c r="G22" s="125">
        <f t="shared" ref="G22:G24" si="3">(F22+D22)*4+E22*9</f>
        <v>34.200000000000003</v>
      </c>
    </row>
    <row r="23" spans="1:7" ht="15.75" thickBot="1">
      <c r="A23" s="12" t="s">
        <v>60</v>
      </c>
      <c r="B23" s="6" t="s">
        <v>61</v>
      </c>
      <c r="C23" s="12" t="s">
        <v>179</v>
      </c>
      <c r="D23" s="159">
        <v>2.76</v>
      </c>
      <c r="E23" s="125">
        <v>5.52</v>
      </c>
      <c r="F23" s="159">
        <v>13.02</v>
      </c>
      <c r="G23" s="125">
        <f t="shared" si="3"/>
        <v>112.79999999999998</v>
      </c>
    </row>
    <row r="24" spans="1:7" ht="22.5" customHeight="1" thickBot="1">
      <c r="A24" s="18" t="s">
        <v>304</v>
      </c>
      <c r="B24" s="487" t="s">
        <v>307</v>
      </c>
      <c r="C24" s="18">
        <v>90</v>
      </c>
      <c r="D24" s="169">
        <v>12.6</v>
      </c>
      <c r="E24" s="170">
        <v>9.8000000000000007</v>
      </c>
      <c r="F24" s="169">
        <v>14.55</v>
      </c>
      <c r="G24" s="125">
        <f t="shared" si="3"/>
        <v>196.8</v>
      </c>
    </row>
    <row r="25" spans="1:7" ht="17.25" customHeight="1" thickBot="1">
      <c r="A25" s="120">
        <v>518</v>
      </c>
      <c r="B25" s="490" t="s">
        <v>327</v>
      </c>
      <c r="C25" s="35">
        <v>150</v>
      </c>
      <c r="D25" s="159">
        <v>5.4</v>
      </c>
      <c r="E25" s="125">
        <v>17.600000000000001</v>
      </c>
      <c r="F25" s="159">
        <v>36.799999999999997</v>
      </c>
      <c r="G25" s="179">
        <f>(F25+D25)*4+E25*9</f>
        <v>327.2</v>
      </c>
    </row>
    <row r="26" spans="1:7" ht="16.5" customHeight="1" thickBot="1">
      <c r="A26" s="35">
        <v>634</v>
      </c>
      <c r="B26" s="49" t="s">
        <v>114</v>
      </c>
      <c r="C26" s="35">
        <v>200</v>
      </c>
      <c r="D26" s="159">
        <v>0.3</v>
      </c>
      <c r="E26" s="125">
        <v>0.1</v>
      </c>
      <c r="F26" s="159">
        <v>8.4</v>
      </c>
      <c r="G26" s="179">
        <f>(F26+D26)*4+E26*9</f>
        <v>35.700000000000003</v>
      </c>
    </row>
    <row r="27" spans="1:7" ht="15.75" thickBot="1">
      <c r="A27" s="14" t="s">
        <v>33</v>
      </c>
      <c r="B27" s="13" t="s">
        <v>34</v>
      </c>
      <c r="C27" s="14">
        <v>60</v>
      </c>
      <c r="D27" s="219">
        <v>3.78</v>
      </c>
      <c r="E27" s="191">
        <v>1.02</v>
      </c>
      <c r="F27" s="219">
        <v>24.9</v>
      </c>
      <c r="G27" s="179">
        <f>(F27+D27)*4+E27*9</f>
        <v>123.9</v>
      </c>
    </row>
    <row r="28" spans="1:7" ht="18" customHeight="1" thickBot="1">
      <c r="A28" s="12" t="s">
        <v>33</v>
      </c>
      <c r="B28" s="6" t="s">
        <v>35</v>
      </c>
      <c r="C28" s="54">
        <v>20</v>
      </c>
      <c r="D28" s="161">
        <v>1.26</v>
      </c>
      <c r="E28" s="162">
        <v>0.34</v>
      </c>
      <c r="F28" s="161">
        <v>8.3000000000000007</v>
      </c>
      <c r="G28" s="179">
        <f t="shared" ref="G28" si="4">(F28+D28)*4+E28*9</f>
        <v>41.300000000000004</v>
      </c>
    </row>
    <row r="29" spans="1:7" ht="16.5" customHeight="1" thickBot="1">
      <c r="A29" s="103"/>
      <c r="B29" s="104" t="s">
        <v>8</v>
      </c>
      <c r="C29" s="105">
        <v>810</v>
      </c>
      <c r="D29" s="202">
        <f>SUM(D22:D28)</f>
        <v>26.520000000000003</v>
      </c>
      <c r="E29" s="202">
        <f t="shared" ref="E29:F29" si="5">SUM(E22:E28)</f>
        <v>37.38000000000001</v>
      </c>
      <c r="F29" s="202">
        <f t="shared" si="5"/>
        <v>107.35000000000001</v>
      </c>
      <c r="G29" s="202">
        <f>SUM(G22:G28)</f>
        <v>871.9</v>
      </c>
    </row>
    <row r="30" spans="1:7" ht="25.5" customHeight="1" thickBot="1">
      <c r="A30" s="2"/>
      <c r="B30" s="10" t="s">
        <v>200</v>
      </c>
      <c r="C30" s="2"/>
      <c r="D30" s="4"/>
      <c r="E30" s="2"/>
      <c r="F30" s="4"/>
      <c r="G30" s="2"/>
    </row>
    <row r="31" spans="1:7" ht="15.75" thickBot="1">
      <c r="A31" s="35" t="s">
        <v>46</v>
      </c>
      <c r="B31" s="49" t="s">
        <v>47</v>
      </c>
      <c r="C31" s="35">
        <v>100</v>
      </c>
      <c r="D31" s="168">
        <v>0.7</v>
      </c>
      <c r="E31" s="125">
        <v>5</v>
      </c>
      <c r="F31" s="168">
        <v>2.2999999999999998</v>
      </c>
      <c r="G31" s="125">
        <f t="shared" ref="G31:G36" si="6">(F31+D31)*4+E31*9</f>
        <v>57</v>
      </c>
    </row>
    <row r="32" spans="1:7" ht="15.75" thickBot="1">
      <c r="A32" s="12" t="s">
        <v>60</v>
      </c>
      <c r="B32" s="6" t="s">
        <v>61</v>
      </c>
      <c r="C32" s="12" t="s">
        <v>49</v>
      </c>
      <c r="D32" s="159">
        <v>3.6</v>
      </c>
      <c r="E32" s="125">
        <v>7.2</v>
      </c>
      <c r="F32" s="159">
        <v>17.7</v>
      </c>
      <c r="G32" s="125">
        <f t="shared" si="6"/>
        <v>150</v>
      </c>
    </row>
    <row r="33" spans="1:8" ht="21.75" customHeight="1" thickBot="1">
      <c r="A33" s="18" t="s">
        <v>304</v>
      </c>
      <c r="B33" s="487" t="s">
        <v>307</v>
      </c>
      <c r="C33" s="18">
        <v>100</v>
      </c>
      <c r="D33" s="169">
        <v>14</v>
      </c>
      <c r="E33" s="170">
        <v>10.89</v>
      </c>
      <c r="F33" s="169">
        <v>16.170000000000002</v>
      </c>
      <c r="G33" s="125">
        <f t="shared" si="6"/>
        <v>218.69</v>
      </c>
    </row>
    <row r="34" spans="1:8" ht="21.75" customHeight="1" thickBot="1">
      <c r="A34" s="120">
        <v>518</v>
      </c>
      <c r="B34" s="490" t="s">
        <v>327</v>
      </c>
      <c r="C34" s="35">
        <v>180</v>
      </c>
      <c r="D34" s="159">
        <v>6.48</v>
      </c>
      <c r="E34" s="125">
        <v>21.12</v>
      </c>
      <c r="F34" s="159">
        <v>44.16</v>
      </c>
      <c r="G34" s="179">
        <f t="shared" si="6"/>
        <v>392.64</v>
      </c>
    </row>
    <row r="35" spans="1:8" ht="15.75" thickBot="1">
      <c r="A35" s="35">
        <v>634</v>
      </c>
      <c r="B35" s="49" t="s">
        <v>114</v>
      </c>
      <c r="C35" s="35">
        <v>200</v>
      </c>
      <c r="D35" s="159">
        <v>0.3</v>
      </c>
      <c r="E35" s="125">
        <v>0.1</v>
      </c>
      <c r="F35" s="159">
        <v>8.4</v>
      </c>
      <c r="G35" s="179">
        <f t="shared" si="6"/>
        <v>35.700000000000003</v>
      </c>
    </row>
    <row r="36" spans="1:8" ht="15.75" thickBot="1">
      <c r="A36" s="50" t="s">
        <v>33</v>
      </c>
      <c r="B36" s="51" t="s">
        <v>34</v>
      </c>
      <c r="C36" s="50">
        <v>60</v>
      </c>
      <c r="D36" s="161">
        <v>3.78</v>
      </c>
      <c r="E36" s="162">
        <v>1.02</v>
      </c>
      <c r="F36" s="161">
        <v>24.9</v>
      </c>
      <c r="G36" s="162">
        <f t="shared" si="6"/>
        <v>123.9</v>
      </c>
    </row>
    <row r="37" spans="1:8" ht="15.75" thickBot="1">
      <c r="A37" s="35" t="s">
        <v>33</v>
      </c>
      <c r="B37" s="49" t="s">
        <v>35</v>
      </c>
      <c r="C37" s="35">
        <v>40</v>
      </c>
      <c r="D37" s="163">
        <v>2.52</v>
      </c>
      <c r="E37" s="164">
        <v>0.68</v>
      </c>
      <c r="F37" s="163">
        <v>16.600000000000001</v>
      </c>
      <c r="G37" s="125">
        <f t="shared" ref="G37" si="7">(F37+D37)*4+E37*9</f>
        <v>82.600000000000009</v>
      </c>
    </row>
    <row r="38" spans="1:8" ht="15.75" thickBot="1">
      <c r="A38" s="106"/>
      <c r="B38" s="107" t="s">
        <v>8</v>
      </c>
      <c r="C38" s="113">
        <v>955</v>
      </c>
      <c r="D38" s="215">
        <f t="shared" ref="D38:G38" si="8">SUM(D31:D37)</f>
        <v>31.380000000000003</v>
      </c>
      <c r="E38" s="216">
        <f t="shared" si="8"/>
        <v>46.010000000000005</v>
      </c>
      <c r="F38" s="216">
        <f t="shared" si="8"/>
        <v>130.22999999999999</v>
      </c>
      <c r="G38" s="215">
        <f t="shared" si="8"/>
        <v>1060.53</v>
      </c>
    </row>
    <row r="39" spans="1:8" ht="6.75" customHeight="1">
      <c r="A39" s="2"/>
      <c r="B39" s="16"/>
      <c r="C39" s="16"/>
      <c r="D39" s="207"/>
      <c r="E39" s="208"/>
      <c r="F39" s="207"/>
      <c r="G39" s="208"/>
      <c r="H39" s="17"/>
    </row>
    <row r="40" spans="1:8" ht="6" customHeight="1" thickBot="1">
      <c r="A40" s="2"/>
      <c r="B40" s="16"/>
      <c r="C40" s="16"/>
      <c r="D40" s="207"/>
      <c r="E40" s="208"/>
      <c r="F40" s="207"/>
      <c r="G40" s="208"/>
      <c r="H40" s="17"/>
    </row>
    <row r="41" spans="1:8" ht="20.25" customHeight="1" thickBot="1">
      <c r="A41" s="103"/>
      <c r="B41" s="81" t="s">
        <v>81</v>
      </c>
      <c r="C41" s="103"/>
      <c r="D41" s="228">
        <f t="shared" ref="D41:F41" si="9">D29+D13</f>
        <v>50.930000000000007</v>
      </c>
      <c r="E41" s="229">
        <f t="shared" si="9"/>
        <v>71.420000000000016</v>
      </c>
      <c r="F41" s="228">
        <f t="shared" si="9"/>
        <v>160.09</v>
      </c>
      <c r="G41" s="229">
        <f>G29+G13</f>
        <v>1486.86</v>
      </c>
      <c r="H41" s="17"/>
    </row>
    <row r="42" spans="1:8" ht="20.25" customHeight="1" thickBot="1">
      <c r="A42" s="109"/>
      <c r="B42" s="91" t="s">
        <v>210</v>
      </c>
      <c r="C42" s="110"/>
      <c r="D42" s="230">
        <f>D38+D20</f>
        <v>62.57</v>
      </c>
      <c r="E42" s="230">
        <f t="shared" ref="E42:G42" si="10">E38+E20</f>
        <v>93.100000000000023</v>
      </c>
      <c r="F42" s="230">
        <f t="shared" si="10"/>
        <v>185.67</v>
      </c>
      <c r="G42" s="230">
        <f t="shared" si="10"/>
        <v>1830.86</v>
      </c>
      <c r="H42" s="17"/>
    </row>
    <row r="43" spans="1:8">
      <c r="B43" s="541"/>
      <c r="C43" s="541"/>
      <c r="D43" s="541"/>
      <c r="E43" s="541"/>
      <c r="F43" s="541"/>
      <c r="G43" s="541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</sheetData>
  <mergeCells count="9">
    <mergeCell ref="G5:G6"/>
    <mergeCell ref="B43:G43"/>
    <mergeCell ref="A1:E1"/>
    <mergeCell ref="A5:A6"/>
    <mergeCell ref="B5:B6"/>
    <mergeCell ref="C5:C6"/>
    <mergeCell ref="D5:F5"/>
    <mergeCell ref="A2:B2"/>
    <mergeCell ref="A3:B3"/>
  </mergeCells>
  <pageMargins left="0.70866141732283472" right="0.19685039370078741" top="0.55118110236220474" bottom="0.15748031496062992" header="0" footer="0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0"/>
  <sheetViews>
    <sheetView zoomScaleNormal="100" workbookViewId="0">
      <pane ySplit="6" topLeftCell="A7" activePane="bottomLeft" state="frozen"/>
      <selection pane="bottomLeft" activeCell="G19" sqref="G19"/>
    </sheetView>
  </sheetViews>
  <sheetFormatPr defaultRowHeight="15"/>
  <cols>
    <col min="1" max="1" width="10" customWidth="1"/>
    <col min="2" max="2" width="48" customWidth="1"/>
    <col min="3" max="3" width="9.7109375" customWidth="1"/>
    <col min="7" max="7" width="10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146</v>
      </c>
      <c r="B2" s="530"/>
      <c r="C2" s="134"/>
      <c r="D2" s="134"/>
      <c r="E2" s="134"/>
      <c r="F2" s="1"/>
      <c r="G2" s="1"/>
    </row>
    <row r="3" spans="1:7" ht="18.75">
      <c r="A3" s="530" t="s">
        <v>150</v>
      </c>
      <c r="B3" s="530"/>
      <c r="C3" s="134"/>
      <c r="D3" s="134"/>
      <c r="E3" s="134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 thickBot="1">
      <c r="A7" s="2"/>
      <c r="B7" s="10" t="s">
        <v>16</v>
      </c>
      <c r="C7" s="2"/>
      <c r="D7" s="4"/>
      <c r="E7" s="2"/>
      <c r="F7" s="4"/>
      <c r="G7" s="2"/>
    </row>
    <row r="8" spans="1:7" ht="15.75" thickBot="1">
      <c r="A8" s="35" t="s">
        <v>221</v>
      </c>
      <c r="B8" s="489" t="s">
        <v>222</v>
      </c>
      <c r="C8" s="12">
        <v>180</v>
      </c>
      <c r="D8" s="159">
        <v>22.86</v>
      </c>
      <c r="E8" s="125">
        <v>14.22</v>
      </c>
      <c r="F8" s="160">
        <v>24.84</v>
      </c>
      <c r="G8" s="179">
        <f>(F8+D8)*4+E8*9</f>
        <v>318.78000000000003</v>
      </c>
    </row>
    <row r="9" spans="1:7" ht="15.75" thickBot="1">
      <c r="A9" s="35" t="s">
        <v>43</v>
      </c>
      <c r="B9" s="49" t="s">
        <v>44</v>
      </c>
      <c r="C9" s="35">
        <v>200</v>
      </c>
      <c r="D9" s="159">
        <v>1.8</v>
      </c>
      <c r="E9" s="125">
        <v>1.5</v>
      </c>
      <c r="F9" s="160">
        <v>20.6</v>
      </c>
      <c r="G9" s="179">
        <f>(F9+D9)*4+E9*9</f>
        <v>103.10000000000001</v>
      </c>
    </row>
    <row r="10" spans="1:7" ht="15.75" thickBot="1">
      <c r="A10" s="35" t="s">
        <v>33</v>
      </c>
      <c r="B10" s="49" t="s">
        <v>34</v>
      </c>
      <c r="C10" s="35">
        <v>40</v>
      </c>
      <c r="D10" s="159">
        <v>2.52</v>
      </c>
      <c r="E10" s="125">
        <v>0.68</v>
      </c>
      <c r="F10" s="159">
        <v>16.600000000000001</v>
      </c>
      <c r="G10" s="179">
        <f t="shared" ref="G10" si="0">(F10+D10)*4+E10*9</f>
        <v>82.600000000000009</v>
      </c>
    </row>
    <row r="11" spans="1:7" ht="15.75" thickBot="1">
      <c r="A11" s="67" t="s">
        <v>33</v>
      </c>
      <c r="B11" s="73" t="s">
        <v>45</v>
      </c>
      <c r="C11" s="67">
        <v>100</v>
      </c>
      <c r="D11" s="165">
        <v>0.4</v>
      </c>
      <c r="E11" s="165">
        <v>0.4</v>
      </c>
      <c r="F11" s="165">
        <v>9.8000000000000007</v>
      </c>
      <c r="G11" s="165">
        <f>(F11+D11)*4+E11*9</f>
        <v>44.400000000000006</v>
      </c>
    </row>
    <row r="12" spans="1:7" ht="16.5" customHeight="1" thickBot="1">
      <c r="A12" s="103"/>
      <c r="B12" s="104" t="s">
        <v>8</v>
      </c>
      <c r="C12" s="111">
        <v>520</v>
      </c>
      <c r="D12" s="212">
        <f>SUM(D8:D11)</f>
        <v>27.58</v>
      </c>
      <c r="E12" s="212">
        <f t="shared" ref="E12:F12" si="1">SUM(E8:E11)</f>
        <v>16.8</v>
      </c>
      <c r="F12" s="212">
        <f t="shared" si="1"/>
        <v>71.84</v>
      </c>
      <c r="G12" s="212">
        <f>SUM(G8:G11)</f>
        <v>548.88000000000011</v>
      </c>
    </row>
    <row r="13" spans="1:7" ht="20.25" customHeight="1" thickBot="1">
      <c r="A13" s="3"/>
      <c r="B13" s="10" t="s">
        <v>199</v>
      </c>
      <c r="C13" s="39"/>
      <c r="D13" s="8"/>
      <c r="E13" s="7"/>
      <c r="F13" s="8"/>
      <c r="G13" s="7"/>
    </row>
    <row r="14" spans="1:7" ht="15" customHeight="1" thickBot="1">
      <c r="A14" s="35" t="s">
        <v>221</v>
      </c>
      <c r="B14" s="489" t="s">
        <v>222</v>
      </c>
      <c r="C14" s="12">
        <v>200</v>
      </c>
      <c r="D14" s="159">
        <v>25.4</v>
      </c>
      <c r="E14" s="125">
        <v>15.8</v>
      </c>
      <c r="F14" s="160">
        <v>27.6</v>
      </c>
      <c r="G14" s="179">
        <f>(F14+D14)*4+E14*9</f>
        <v>354.20000000000005</v>
      </c>
    </row>
    <row r="15" spans="1:7" ht="15" customHeight="1" thickBot="1">
      <c r="A15" s="35" t="s">
        <v>43</v>
      </c>
      <c r="B15" s="49" t="s">
        <v>44</v>
      </c>
      <c r="C15" s="35">
        <v>200</v>
      </c>
      <c r="D15" s="159">
        <v>1.8</v>
      </c>
      <c r="E15" s="125">
        <v>1.5</v>
      </c>
      <c r="F15" s="160">
        <v>20.6</v>
      </c>
      <c r="G15" s="179">
        <f t="shared" ref="G15:G16" si="2">(F15+D15)*4+E15*9</f>
        <v>103.10000000000001</v>
      </c>
    </row>
    <row r="16" spans="1:7" ht="14.25" customHeight="1" thickBot="1">
      <c r="A16" s="35" t="s">
        <v>33</v>
      </c>
      <c r="B16" s="49" t="s">
        <v>34</v>
      </c>
      <c r="C16" s="35">
        <v>40</v>
      </c>
      <c r="D16" s="159">
        <v>2.52</v>
      </c>
      <c r="E16" s="125">
        <v>0.68</v>
      </c>
      <c r="F16" s="159">
        <v>16.600000000000001</v>
      </c>
      <c r="G16" s="179">
        <f t="shared" si="2"/>
        <v>82.600000000000009</v>
      </c>
    </row>
    <row r="17" spans="1:7" ht="14.25" customHeight="1" thickBot="1">
      <c r="A17" s="67" t="s">
        <v>33</v>
      </c>
      <c r="B17" s="73" t="s">
        <v>45</v>
      </c>
      <c r="C17" s="67">
        <v>100</v>
      </c>
      <c r="D17" s="165">
        <v>0.4</v>
      </c>
      <c r="E17" s="165">
        <v>0.4</v>
      </c>
      <c r="F17" s="165">
        <v>9.8000000000000007</v>
      </c>
      <c r="G17" s="165">
        <f>(F17+D17)*4+E17*9</f>
        <v>44.400000000000006</v>
      </c>
    </row>
    <row r="18" spans="1:7" ht="15.75" customHeight="1" thickBot="1">
      <c r="A18" s="106"/>
      <c r="B18" s="107" t="s">
        <v>8</v>
      </c>
      <c r="C18" s="112">
        <v>540</v>
      </c>
      <c r="D18" s="199">
        <f>SUM(D14:D17)</f>
        <v>30.119999999999997</v>
      </c>
      <c r="E18" s="199">
        <f t="shared" ref="E18:F18" si="3">SUM(E14:E17)</f>
        <v>18.38</v>
      </c>
      <c r="F18" s="199">
        <f t="shared" si="3"/>
        <v>74.600000000000009</v>
      </c>
      <c r="G18" s="199">
        <f>SUM(G14:G17)</f>
        <v>584.30000000000007</v>
      </c>
    </row>
    <row r="19" spans="1:7" ht="21" customHeight="1" thickBot="1">
      <c r="A19" s="3"/>
      <c r="B19" s="32" t="s">
        <v>9</v>
      </c>
      <c r="C19" s="3"/>
      <c r="D19" s="30"/>
      <c r="E19" s="3"/>
      <c r="F19" s="30"/>
      <c r="G19" s="3"/>
    </row>
    <row r="20" spans="1:7" ht="15.75" thickBot="1">
      <c r="A20" s="11" t="s">
        <v>220</v>
      </c>
      <c r="B20" s="488" t="s">
        <v>219</v>
      </c>
      <c r="C20" s="12" t="s">
        <v>39</v>
      </c>
      <c r="D20" s="159">
        <v>1.2</v>
      </c>
      <c r="E20" s="125">
        <v>3.6</v>
      </c>
      <c r="F20" s="159">
        <v>3</v>
      </c>
      <c r="G20" s="125">
        <f>(F20+D20)*4+E20*9</f>
        <v>49.2</v>
      </c>
    </row>
    <row r="21" spans="1:7" ht="17.25" customHeight="1" thickBot="1">
      <c r="A21" s="120" t="s">
        <v>305</v>
      </c>
      <c r="B21" s="66" t="s">
        <v>306</v>
      </c>
      <c r="C21" s="35" t="s">
        <v>319</v>
      </c>
      <c r="D21" s="159">
        <v>30.26</v>
      </c>
      <c r="E21" s="125">
        <v>14.84</v>
      </c>
      <c r="F21" s="159">
        <v>10.37</v>
      </c>
      <c r="G21" s="125">
        <f>(D21+F21)*4+E21*9</f>
        <v>296.08000000000004</v>
      </c>
    </row>
    <row r="22" spans="1:7" ht="3.75" customHeight="1" thickBot="1">
      <c r="A22" s="38"/>
      <c r="B22" s="59"/>
      <c r="C22" s="38"/>
      <c r="D22" s="169"/>
      <c r="E22" s="170"/>
      <c r="F22" s="169"/>
      <c r="G22" s="162"/>
    </row>
    <row r="23" spans="1:7" ht="15.75" customHeight="1" thickBot="1">
      <c r="A23" s="35">
        <v>700</v>
      </c>
      <c r="B23" s="49" t="s">
        <v>100</v>
      </c>
      <c r="C23" s="35">
        <v>200</v>
      </c>
      <c r="D23" s="159">
        <v>0.1</v>
      </c>
      <c r="E23" s="125">
        <v>0.04</v>
      </c>
      <c r="F23" s="159">
        <v>21.2</v>
      </c>
      <c r="G23" s="125">
        <f t="shared" ref="G23" si="4">(D23+F23)*4+E23*9</f>
        <v>85.56</v>
      </c>
    </row>
    <row r="24" spans="1:7" ht="15.75" thickBot="1">
      <c r="A24" s="35" t="s">
        <v>33</v>
      </c>
      <c r="B24" s="49" t="s">
        <v>34</v>
      </c>
      <c r="C24" s="54">
        <v>50</v>
      </c>
      <c r="D24" s="161">
        <v>3.15</v>
      </c>
      <c r="E24" s="162">
        <v>0.85</v>
      </c>
      <c r="F24" s="161">
        <v>20.75</v>
      </c>
      <c r="G24" s="125">
        <f>(D24+F24)*4+E24*9</f>
        <v>103.25</v>
      </c>
    </row>
    <row r="25" spans="1:7" ht="15.75" thickBot="1">
      <c r="A25" s="12" t="s">
        <v>33</v>
      </c>
      <c r="B25" s="6" t="s">
        <v>35</v>
      </c>
      <c r="C25" s="54">
        <v>50</v>
      </c>
      <c r="D25" s="161">
        <v>3.15</v>
      </c>
      <c r="E25" s="162">
        <v>0.85</v>
      </c>
      <c r="F25" s="161">
        <v>20.75</v>
      </c>
      <c r="G25" s="125">
        <f>(D25+F25)*4+E25*9</f>
        <v>103.25</v>
      </c>
    </row>
    <row r="26" spans="1:7" ht="15.75" thickBot="1">
      <c r="A26" s="12"/>
      <c r="B26" s="6"/>
      <c r="C26" s="12"/>
      <c r="D26" s="220"/>
      <c r="E26" s="179"/>
      <c r="F26" s="220"/>
      <c r="G26" s="179"/>
    </row>
    <row r="27" spans="1:7" ht="16.5" customHeight="1" thickBot="1">
      <c r="A27" s="103"/>
      <c r="B27" s="104" t="s">
        <v>8</v>
      </c>
      <c r="C27" s="105">
        <v>720</v>
      </c>
      <c r="D27" s="202">
        <f t="shared" ref="D27:F27" si="5">SUM(D20:D25)</f>
        <v>37.86</v>
      </c>
      <c r="E27" s="202">
        <f t="shared" si="5"/>
        <v>20.180000000000003</v>
      </c>
      <c r="F27" s="202">
        <f t="shared" si="5"/>
        <v>76.069999999999993</v>
      </c>
      <c r="G27" s="202">
        <f>SUM(G20:G25)</f>
        <v>637.34</v>
      </c>
    </row>
    <row r="28" spans="1:7" ht="25.5" customHeight="1" thickBot="1">
      <c r="A28" s="2"/>
      <c r="B28" s="10" t="s">
        <v>200</v>
      </c>
      <c r="C28" s="2"/>
      <c r="D28" s="4"/>
      <c r="E28" s="2"/>
      <c r="F28" s="4"/>
      <c r="G28" s="2"/>
    </row>
    <row r="29" spans="1:7" ht="15.75" thickBot="1">
      <c r="A29" s="12" t="s">
        <v>220</v>
      </c>
      <c r="B29" s="488" t="s">
        <v>219</v>
      </c>
      <c r="C29" s="12" t="s">
        <v>36</v>
      </c>
      <c r="D29" s="159">
        <v>1.25</v>
      </c>
      <c r="E29" s="125">
        <v>4.5</v>
      </c>
      <c r="F29" s="159">
        <v>3.75</v>
      </c>
      <c r="G29" s="125">
        <f>(F29+D29)*4+E29*9</f>
        <v>60.5</v>
      </c>
    </row>
    <row r="30" spans="1:7" ht="18.75" customHeight="1" thickBot="1">
      <c r="A30" s="120" t="s">
        <v>305</v>
      </c>
      <c r="B30" s="66" t="s">
        <v>306</v>
      </c>
      <c r="C30" s="35" t="s">
        <v>320</v>
      </c>
      <c r="D30" s="159">
        <v>36.51</v>
      </c>
      <c r="E30" s="125">
        <v>17.79</v>
      </c>
      <c r="F30" s="159">
        <v>12.09</v>
      </c>
      <c r="G30" s="125">
        <f>(D30+F30)*4+E30*9</f>
        <v>354.51</v>
      </c>
    </row>
    <row r="31" spans="1:7" ht="3.75" customHeight="1" thickBot="1">
      <c r="A31" s="38"/>
      <c r="B31" s="59"/>
      <c r="C31" s="38"/>
      <c r="D31" s="169"/>
      <c r="E31" s="170"/>
      <c r="F31" s="169"/>
      <c r="G31" s="162"/>
    </row>
    <row r="32" spans="1:7" ht="15.75" thickBot="1">
      <c r="A32" s="35">
        <v>700</v>
      </c>
      <c r="B32" s="49" t="s">
        <v>100</v>
      </c>
      <c r="C32" s="35">
        <v>200</v>
      </c>
      <c r="D32" s="159">
        <v>0.1</v>
      </c>
      <c r="E32" s="125">
        <v>0.04</v>
      </c>
      <c r="F32" s="159">
        <v>21.2</v>
      </c>
      <c r="G32" s="125">
        <f t="shared" ref="G32" si="6">(D32+F32)*4+E32*9</f>
        <v>85.56</v>
      </c>
    </row>
    <row r="33" spans="1:8" ht="15.75" thickBot="1">
      <c r="A33" s="35" t="s">
        <v>33</v>
      </c>
      <c r="B33" s="49" t="s">
        <v>34</v>
      </c>
      <c r="C33" s="54">
        <v>50</v>
      </c>
      <c r="D33" s="161">
        <v>3.15</v>
      </c>
      <c r="E33" s="162">
        <v>0.85</v>
      </c>
      <c r="F33" s="161">
        <v>20.75</v>
      </c>
      <c r="G33" s="125">
        <f>(D33+F33)*4+E33*9</f>
        <v>103.25</v>
      </c>
    </row>
    <row r="34" spans="1:8" ht="15.75" thickBot="1">
      <c r="A34" s="12" t="s">
        <v>33</v>
      </c>
      <c r="B34" s="6" t="s">
        <v>35</v>
      </c>
      <c r="C34" s="54">
        <v>50</v>
      </c>
      <c r="D34" s="161">
        <v>3.15</v>
      </c>
      <c r="E34" s="162">
        <v>0.85</v>
      </c>
      <c r="F34" s="161">
        <v>20.75</v>
      </c>
      <c r="G34" s="125">
        <f>(D34+F34)*4+E34*9</f>
        <v>103.25</v>
      </c>
    </row>
    <row r="35" spans="1:8" ht="15.75" thickBot="1">
      <c r="A35" s="106"/>
      <c r="B35" s="107" t="s">
        <v>8</v>
      </c>
      <c r="C35" s="113">
        <v>820</v>
      </c>
      <c r="D35" s="215">
        <f t="shared" ref="D35:F35" si="7">SUM(D29:D34)</f>
        <v>44.16</v>
      </c>
      <c r="E35" s="216">
        <f t="shared" si="7"/>
        <v>24.03</v>
      </c>
      <c r="F35" s="216">
        <f t="shared" si="7"/>
        <v>78.539999999999992</v>
      </c>
      <c r="G35" s="216">
        <f>SUM(G29:G34)</f>
        <v>707.06999999999994</v>
      </c>
    </row>
    <row r="36" spans="1:8" ht="6.75" customHeight="1">
      <c r="A36" s="2"/>
      <c r="B36" s="16"/>
      <c r="C36" s="16"/>
      <c r="D36" s="207"/>
      <c r="E36" s="208"/>
      <c r="F36" s="207"/>
      <c r="G36" s="208"/>
      <c r="H36" s="17"/>
    </row>
    <row r="37" spans="1:8" ht="6" customHeight="1" thickBot="1">
      <c r="A37" s="2"/>
      <c r="B37" s="16"/>
      <c r="C37" s="16"/>
      <c r="D37" s="207"/>
      <c r="E37" s="208"/>
      <c r="F37" s="207"/>
      <c r="G37" s="208"/>
      <c r="H37" s="17"/>
    </row>
    <row r="38" spans="1:8" ht="15.75" thickBot="1">
      <c r="A38" s="103"/>
      <c r="B38" s="81" t="s">
        <v>81</v>
      </c>
      <c r="C38" s="103"/>
      <c r="D38" s="228">
        <f t="shared" ref="D38:G38" si="8">D27+D12</f>
        <v>65.44</v>
      </c>
      <c r="E38" s="229">
        <f t="shared" si="8"/>
        <v>36.980000000000004</v>
      </c>
      <c r="F38" s="228">
        <f t="shared" si="8"/>
        <v>147.91</v>
      </c>
      <c r="G38" s="229">
        <f t="shared" si="8"/>
        <v>1186.2200000000003</v>
      </c>
      <c r="H38" s="17"/>
    </row>
    <row r="39" spans="1:8" ht="15.75" thickBot="1">
      <c r="A39" s="109"/>
      <c r="B39" s="91" t="s">
        <v>210</v>
      </c>
      <c r="C39" s="110"/>
      <c r="D39" s="230">
        <f t="shared" ref="D39:G39" si="9">D35+D18</f>
        <v>74.28</v>
      </c>
      <c r="E39" s="230">
        <f t="shared" si="9"/>
        <v>42.41</v>
      </c>
      <c r="F39" s="230">
        <f t="shared" si="9"/>
        <v>153.13999999999999</v>
      </c>
      <c r="G39" s="230">
        <f t="shared" si="9"/>
        <v>1291.3699999999999</v>
      </c>
      <c r="H39" s="17"/>
    </row>
    <row r="40" spans="1:8">
      <c r="B40" s="541"/>
      <c r="C40" s="541"/>
      <c r="D40" s="541"/>
      <c r="E40" s="541"/>
      <c r="F40" s="541"/>
      <c r="G40" s="541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>
      <c r="B42" s="17"/>
      <c r="C42" s="17"/>
      <c r="D42" s="17"/>
      <c r="E42" s="17"/>
      <c r="F42" s="17"/>
      <c r="G42" s="17"/>
      <c r="H42" s="17"/>
    </row>
    <row r="43" spans="1:8">
      <c r="B43" s="17"/>
      <c r="C43" s="17"/>
      <c r="D43" s="17"/>
      <c r="E43" s="17"/>
      <c r="F43" s="17"/>
      <c r="G43" s="17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</sheetData>
  <mergeCells count="9">
    <mergeCell ref="G5:G6"/>
    <mergeCell ref="B40:G40"/>
    <mergeCell ref="A1:E1"/>
    <mergeCell ref="A5:A6"/>
    <mergeCell ref="B5:B6"/>
    <mergeCell ref="C5:C6"/>
    <mergeCell ref="D5:F5"/>
    <mergeCell ref="A2:B2"/>
    <mergeCell ref="A3:B3"/>
  </mergeCells>
  <pageMargins left="0.70866141732283472" right="0.19685039370078741" top="0.55118110236220474" bottom="0.15748031496062992" header="0" footer="0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9"/>
  <sheetViews>
    <sheetView workbookViewId="0">
      <pane ySplit="6" topLeftCell="A7" activePane="bottomLeft" state="frozen"/>
      <selection pane="bottomLeft" activeCell="C40" sqref="C40"/>
    </sheetView>
  </sheetViews>
  <sheetFormatPr defaultRowHeight="15"/>
  <cols>
    <col min="1" max="1" width="10" customWidth="1"/>
    <col min="2" max="2" width="44.7109375" customWidth="1"/>
    <col min="3" max="3" width="9.7109375" customWidth="1"/>
    <col min="7" max="7" width="10.42578125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146</v>
      </c>
      <c r="B2" s="530"/>
      <c r="C2" s="139"/>
      <c r="D2" s="139"/>
      <c r="E2" s="139"/>
      <c r="F2" s="1"/>
      <c r="G2" s="1"/>
    </row>
    <row r="3" spans="1:7" ht="18.75">
      <c r="A3" s="530" t="s">
        <v>151</v>
      </c>
      <c r="B3" s="530"/>
      <c r="C3" s="139"/>
      <c r="D3" s="139"/>
      <c r="E3" s="139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 thickBot="1">
      <c r="A7" s="2"/>
      <c r="B7" s="10" t="s">
        <v>16</v>
      </c>
      <c r="C7" s="2"/>
      <c r="D7" s="4"/>
      <c r="E7" s="2"/>
      <c r="F7" s="4"/>
      <c r="G7" s="2"/>
    </row>
    <row r="8" spans="1:7" ht="18" customHeight="1" thickBot="1">
      <c r="A8" s="35">
        <v>302</v>
      </c>
      <c r="B8" s="49" t="s">
        <v>30</v>
      </c>
      <c r="C8" s="35" t="s">
        <v>39</v>
      </c>
      <c r="D8" s="159">
        <v>4.3600000000000003</v>
      </c>
      <c r="E8" s="125">
        <v>6.04</v>
      </c>
      <c r="F8" s="160">
        <v>31.83</v>
      </c>
      <c r="G8" s="125">
        <f>(F8+D8)*4+E8*9</f>
        <v>199.12</v>
      </c>
    </row>
    <row r="9" spans="1:7" ht="20.25" customHeight="1" thickBot="1">
      <c r="A9" s="35">
        <v>693</v>
      </c>
      <c r="B9" s="49" t="s">
        <v>40</v>
      </c>
      <c r="C9" s="35">
        <v>200</v>
      </c>
      <c r="D9" s="159">
        <v>5.8</v>
      </c>
      <c r="E9" s="125">
        <v>5.8</v>
      </c>
      <c r="F9" s="159">
        <v>34.4</v>
      </c>
      <c r="G9" s="125">
        <f>(F9+D9)*4+E9*9</f>
        <v>212.99999999999997</v>
      </c>
    </row>
    <row r="10" spans="1:7" ht="15.75" thickBot="1">
      <c r="A10" s="28" t="s">
        <v>33</v>
      </c>
      <c r="B10" s="29" t="s">
        <v>34</v>
      </c>
      <c r="C10" s="54">
        <v>20</v>
      </c>
      <c r="D10" s="161">
        <v>1.26</v>
      </c>
      <c r="E10" s="162">
        <v>0.34</v>
      </c>
      <c r="F10" s="161">
        <v>8.3000000000000007</v>
      </c>
      <c r="G10" s="191">
        <f t="shared" ref="G10" si="0">(F10+D10)*4+E10*9</f>
        <v>41.300000000000004</v>
      </c>
    </row>
    <row r="11" spans="1:7" ht="16.5" customHeight="1" thickBot="1">
      <c r="A11" s="234" t="s">
        <v>33</v>
      </c>
      <c r="B11" s="235" t="s">
        <v>45</v>
      </c>
      <c r="C11" s="236">
        <v>100</v>
      </c>
      <c r="D11" s="237">
        <v>0.4</v>
      </c>
      <c r="E11" s="237">
        <v>0.4</v>
      </c>
      <c r="F11" s="237">
        <v>9.8000000000000007</v>
      </c>
      <c r="G11" s="238">
        <f>(F11+D11)*4+E11*9</f>
        <v>44.400000000000006</v>
      </c>
    </row>
    <row r="12" spans="1:7" ht="6.75" customHeight="1" thickBot="1">
      <c r="A12" s="14"/>
      <c r="B12" s="13"/>
      <c r="C12" s="14"/>
      <c r="D12" s="219"/>
      <c r="E12" s="191"/>
      <c r="F12" s="219"/>
      <c r="G12" s="179"/>
    </row>
    <row r="13" spans="1:7" ht="16.5" customHeight="1" thickBot="1">
      <c r="A13" s="103"/>
      <c r="B13" s="104" t="s">
        <v>8</v>
      </c>
      <c r="C13" s="111">
        <v>530</v>
      </c>
      <c r="D13" s="212">
        <f>SUM(D8:D12)</f>
        <v>11.82</v>
      </c>
      <c r="E13" s="212">
        <f t="shared" ref="E13:F13" si="1">SUM(E8:E12)</f>
        <v>12.58</v>
      </c>
      <c r="F13" s="212">
        <f t="shared" si="1"/>
        <v>84.329999999999984</v>
      </c>
      <c r="G13" s="212">
        <f>SUM(G8:G12)</f>
        <v>497.82000000000005</v>
      </c>
    </row>
    <row r="14" spans="1:7" ht="24" customHeight="1" thickBot="1">
      <c r="A14" s="3"/>
      <c r="B14" s="10" t="s">
        <v>199</v>
      </c>
      <c r="C14" s="39"/>
      <c r="D14" s="8"/>
      <c r="E14" s="7"/>
      <c r="F14" s="8"/>
      <c r="G14" s="7"/>
    </row>
    <row r="15" spans="1:7" ht="18.75" customHeight="1" thickBot="1">
      <c r="A15" s="35">
        <v>302</v>
      </c>
      <c r="B15" s="49" t="s">
        <v>30</v>
      </c>
      <c r="C15" s="35" t="s">
        <v>36</v>
      </c>
      <c r="D15" s="159">
        <v>5.45</v>
      </c>
      <c r="E15" s="125">
        <v>7.55</v>
      </c>
      <c r="F15" s="160">
        <v>39.79</v>
      </c>
      <c r="G15" s="125">
        <f>(F15+D15)*4+E15*9</f>
        <v>248.91000000000003</v>
      </c>
    </row>
    <row r="16" spans="1:7" ht="17.25" customHeight="1" thickBot="1">
      <c r="A16" s="35">
        <v>693</v>
      </c>
      <c r="B16" s="49" t="s">
        <v>40</v>
      </c>
      <c r="C16" s="35">
        <v>200</v>
      </c>
      <c r="D16" s="159">
        <v>5.8</v>
      </c>
      <c r="E16" s="125">
        <v>5.8</v>
      </c>
      <c r="F16" s="159">
        <v>34.4</v>
      </c>
      <c r="G16" s="125">
        <f>(F16+D16)*4+E16*9</f>
        <v>212.99999999999997</v>
      </c>
    </row>
    <row r="17" spans="1:7" ht="15" customHeight="1" thickBot="1">
      <c r="A17" s="14" t="s">
        <v>33</v>
      </c>
      <c r="B17" s="13" t="s">
        <v>34</v>
      </c>
      <c r="C17" s="54">
        <v>20</v>
      </c>
      <c r="D17" s="161">
        <v>1.26</v>
      </c>
      <c r="E17" s="162">
        <v>0.34</v>
      </c>
      <c r="F17" s="161">
        <v>8.3000000000000007</v>
      </c>
      <c r="G17" s="191">
        <f>(F17+D17)*4+E17*9</f>
        <v>41.300000000000004</v>
      </c>
    </row>
    <row r="18" spans="1:7" ht="19.5" customHeight="1" thickBot="1">
      <c r="A18" s="234" t="s">
        <v>33</v>
      </c>
      <c r="B18" s="235" t="s">
        <v>45</v>
      </c>
      <c r="C18" s="236">
        <v>100</v>
      </c>
      <c r="D18" s="237">
        <v>0.4</v>
      </c>
      <c r="E18" s="237">
        <v>0.4</v>
      </c>
      <c r="F18" s="237">
        <v>9.8000000000000007</v>
      </c>
      <c r="G18" s="238">
        <f>(F18+D18)*4+E18*9</f>
        <v>44.400000000000006</v>
      </c>
    </row>
    <row r="19" spans="1:7" ht="6.75" customHeight="1" thickBot="1">
      <c r="A19" s="14"/>
      <c r="B19" s="13"/>
      <c r="C19" s="14"/>
      <c r="D19" s="219"/>
      <c r="E19" s="191"/>
      <c r="F19" s="219"/>
      <c r="G19" s="179"/>
    </row>
    <row r="20" spans="1:7" ht="15.75" customHeight="1" thickBot="1">
      <c r="A20" s="106"/>
      <c r="B20" s="107" t="s">
        <v>8</v>
      </c>
      <c r="C20" s="112">
        <v>580</v>
      </c>
      <c r="D20" s="199">
        <f>SUM(D15:D19)</f>
        <v>12.91</v>
      </c>
      <c r="E20" s="199">
        <f>SUM(E15:E19)</f>
        <v>14.09</v>
      </c>
      <c r="F20" s="199">
        <f t="shared" ref="F20:G20" si="2">SUM(F15:F19)</f>
        <v>92.289999999999992</v>
      </c>
      <c r="G20" s="199">
        <f t="shared" si="2"/>
        <v>547.61</v>
      </c>
    </row>
    <row r="21" spans="1:7" ht="26.25" customHeight="1" thickBot="1">
      <c r="A21" s="3"/>
      <c r="B21" s="32" t="s">
        <v>9</v>
      </c>
      <c r="C21" s="3"/>
      <c r="D21" s="30"/>
      <c r="E21" s="3"/>
      <c r="F21" s="30"/>
      <c r="G21" s="3"/>
    </row>
    <row r="22" spans="1:7" ht="19.5" customHeight="1" thickBot="1">
      <c r="A22" s="11" t="s">
        <v>51</v>
      </c>
      <c r="B22" s="2" t="s">
        <v>52</v>
      </c>
      <c r="C22" s="11">
        <v>60</v>
      </c>
      <c r="D22" s="239">
        <v>0.42</v>
      </c>
      <c r="E22" s="227">
        <v>3.04</v>
      </c>
      <c r="F22" s="239">
        <v>1.41</v>
      </c>
      <c r="G22" s="191">
        <f t="shared" ref="G22" si="3">(D22+F22)*4+E22*9</f>
        <v>34.68</v>
      </c>
    </row>
    <row r="23" spans="1:7" ht="15.75" thickBot="1">
      <c r="A23" s="12">
        <v>110</v>
      </c>
      <c r="B23" s="6" t="s">
        <v>63</v>
      </c>
      <c r="C23" s="12" t="s">
        <v>57</v>
      </c>
      <c r="D23" s="159">
        <v>3.8</v>
      </c>
      <c r="E23" s="125">
        <v>2.9</v>
      </c>
      <c r="F23" s="159">
        <v>5.4</v>
      </c>
      <c r="G23" s="191">
        <f t="shared" ref="G23:G24" si="4">(D23+F23)*4+E23*9</f>
        <v>62.899999999999991</v>
      </c>
    </row>
    <row r="24" spans="1:7" ht="28.5" customHeight="1" thickBot="1">
      <c r="A24" s="35">
        <v>439</v>
      </c>
      <c r="B24" s="66" t="s">
        <v>133</v>
      </c>
      <c r="C24" s="35">
        <v>90</v>
      </c>
      <c r="D24" s="159">
        <v>5.4</v>
      </c>
      <c r="E24" s="125">
        <v>9.09</v>
      </c>
      <c r="F24" s="159">
        <v>3.96</v>
      </c>
      <c r="G24" s="191">
        <f t="shared" si="4"/>
        <v>119.25</v>
      </c>
    </row>
    <row r="25" spans="1:7" ht="22.5" customHeight="1" thickBot="1">
      <c r="A25" s="38">
        <v>508</v>
      </c>
      <c r="B25" s="59" t="s">
        <v>134</v>
      </c>
      <c r="C25" s="38">
        <v>150</v>
      </c>
      <c r="D25" s="169">
        <v>14.6</v>
      </c>
      <c r="E25" s="170">
        <v>9.1199999999999992</v>
      </c>
      <c r="F25" s="169">
        <v>7.32</v>
      </c>
      <c r="G25" s="162">
        <f t="shared" ref="G25:G26" si="5">(D25+F25)*4+E25*9</f>
        <v>169.76</v>
      </c>
    </row>
    <row r="26" spans="1:7" ht="16.5" customHeight="1" thickBot="1">
      <c r="A26" s="18" t="s">
        <v>54</v>
      </c>
      <c r="B26" s="33" t="s">
        <v>55</v>
      </c>
      <c r="C26" s="18">
        <v>200</v>
      </c>
      <c r="D26" s="169">
        <v>0.1</v>
      </c>
      <c r="E26" s="170">
        <v>0.1</v>
      </c>
      <c r="F26" s="169">
        <v>22.2</v>
      </c>
      <c r="G26" s="179">
        <f t="shared" si="5"/>
        <v>90.100000000000009</v>
      </c>
    </row>
    <row r="27" spans="1:7" ht="15.75" thickBot="1">
      <c r="A27" s="14" t="s">
        <v>33</v>
      </c>
      <c r="B27" s="13" t="s">
        <v>34</v>
      </c>
      <c r="C27" s="14">
        <v>60</v>
      </c>
      <c r="D27" s="219">
        <v>3.78</v>
      </c>
      <c r="E27" s="191">
        <v>1.02</v>
      </c>
      <c r="F27" s="219">
        <v>24.9</v>
      </c>
      <c r="G27" s="191">
        <f>(F27+D27)*4+E27*9</f>
        <v>123.9</v>
      </c>
    </row>
    <row r="28" spans="1:7" ht="15.75" thickBot="1">
      <c r="A28" s="12" t="s">
        <v>33</v>
      </c>
      <c r="B28" s="6" t="s">
        <v>35</v>
      </c>
      <c r="C28" s="54">
        <v>20</v>
      </c>
      <c r="D28" s="161">
        <v>1.26</v>
      </c>
      <c r="E28" s="162">
        <v>0.34</v>
      </c>
      <c r="F28" s="161">
        <v>8.3000000000000007</v>
      </c>
      <c r="G28" s="179">
        <f t="shared" ref="G28" si="6">(F28+D28)*4+E28*9</f>
        <v>41.300000000000004</v>
      </c>
    </row>
    <row r="29" spans="1:7" ht="3" customHeight="1" thickBot="1">
      <c r="A29" s="12"/>
      <c r="B29" s="6"/>
      <c r="C29" s="12"/>
      <c r="D29" s="220"/>
      <c r="E29" s="179"/>
      <c r="F29" s="220"/>
      <c r="G29" s="179"/>
    </row>
    <row r="30" spans="1:7" ht="16.5" customHeight="1" thickBot="1">
      <c r="A30" s="103"/>
      <c r="B30" s="104" t="s">
        <v>8</v>
      </c>
      <c r="C30" s="105">
        <v>785</v>
      </c>
      <c r="D30" s="202">
        <f>SUM(D22:D28)</f>
        <v>29.360000000000003</v>
      </c>
      <c r="E30" s="202">
        <f t="shared" ref="E30:G30" si="7">SUM(E22:E28)</f>
        <v>25.61</v>
      </c>
      <c r="F30" s="202">
        <f t="shared" si="7"/>
        <v>73.489999999999995</v>
      </c>
      <c r="G30" s="202">
        <f t="shared" si="7"/>
        <v>641.89</v>
      </c>
    </row>
    <row r="31" spans="1:7" ht="25.5" customHeight="1" thickBot="1">
      <c r="A31" s="2"/>
      <c r="B31" s="10" t="s">
        <v>200</v>
      </c>
      <c r="C31" s="2"/>
      <c r="D31" s="4"/>
      <c r="E31" s="2"/>
      <c r="F31" s="4"/>
      <c r="G31" s="2"/>
    </row>
    <row r="32" spans="1:7" ht="15.75" thickBot="1">
      <c r="A32" s="12" t="s">
        <v>51</v>
      </c>
      <c r="B32" s="6" t="s">
        <v>52</v>
      </c>
      <c r="C32" s="12">
        <v>100</v>
      </c>
      <c r="D32" s="205">
        <v>0.71</v>
      </c>
      <c r="E32" s="179">
        <v>5.0599999999999996</v>
      </c>
      <c r="F32" s="205">
        <v>2.35</v>
      </c>
      <c r="G32" s="179">
        <f t="shared" ref="G32" si="8">(D32+F32)*4+E32*9</f>
        <v>57.78</v>
      </c>
    </row>
    <row r="33" spans="1:8" ht="15.75" thickBot="1">
      <c r="A33" s="12">
        <v>110</v>
      </c>
      <c r="B33" s="6" t="s">
        <v>63</v>
      </c>
      <c r="C33" s="12" t="s">
        <v>58</v>
      </c>
      <c r="D33" s="159">
        <v>4.7</v>
      </c>
      <c r="E33" s="125">
        <v>3.6</v>
      </c>
      <c r="F33" s="159">
        <v>6.7</v>
      </c>
      <c r="G33" s="191">
        <f t="shared" ref="G33:G34" si="9">(D33+F33)*4+E33*9</f>
        <v>78</v>
      </c>
    </row>
    <row r="34" spans="1:8" ht="30.75" thickBot="1">
      <c r="A34" s="35">
        <v>439</v>
      </c>
      <c r="B34" s="66" t="s">
        <v>133</v>
      </c>
      <c r="C34" s="35">
        <v>100</v>
      </c>
      <c r="D34" s="159">
        <v>6</v>
      </c>
      <c r="E34" s="125">
        <v>10.1</v>
      </c>
      <c r="F34" s="159">
        <v>4.4000000000000004</v>
      </c>
      <c r="G34" s="191">
        <f t="shared" si="9"/>
        <v>132.5</v>
      </c>
    </row>
    <row r="35" spans="1:8" ht="15.75" thickBot="1">
      <c r="A35" s="38">
        <v>508</v>
      </c>
      <c r="B35" s="59" t="s">
        <v>134</v>
      </c>
      <c r="C35" s="38">
        <v>180</v>
      </c>
      <c r="D35" s="169">
        <v>17.52</v>
      </c>
      <c r="E35" s="170">
        <v>10.94</v>
      </c>
      <c r="F35" s="169">
        <v>8.7799999999999994</v>
      </c>
      <c r="G35" s="162">
        <f t="shared" ref="G35:G36" si="10">(D35+F35)*4+E35*9</f>
        <v>203.65999999999997</v>
      </c>
    </row>
    <row r="36" spans="1:8" ht="19.5" customHeight="1" thickBot="1">
      <c r="A36" s="18" t="s">
        <v>54</v>
      </c>
      <c r="B36" s="33" t="s">
        <v>55</v>
      </c>
      <c r="C36" s="18">
        <v>200</v>
      </c>
      <c r="D36" s="169">
        <v>0.1</v>
      </c>
      <c r="E36" s="170">
        <v>0.1</v>
      </c>
      <c r="F36" s="169">
        <v>22.2</v>
      </c>
      <c r="G36" s="179">
        <f t="shared" si="10"/>
        <v>90.100000000000009</v>
      </c>
    </row>
    <row r="37" spans="1:8" ht="15.75" thickBot="1">
      <c r="A37" s="50" t="s">
        <v>33</v>
      </c>
      <c r="B37" s="51" t="s">
        <v>34</v>
      </c>
      <c r="C37" s="50">
        <v>60</v>
      </c>
      <c r="D37" s="161">
        <v>3.78</v>
      </c>
      <c r="E37" s="162">
        <v>1.02</v>
      </c>
      <c r="F37" s="161">
        <v>24.9</v>
      </c>
      <c r="G37" s="162">
        <f>(F37+D37)*4+E37*9</f>
        <v>123.9</v>
      </c>
    </row>
    <row r="38" spans="1:8" ht="15.75" thickBot="1">
      <c r="A38" s="35" t="s">
        <v>33</v>
      </c>
      <c r="B38" s="49" t="s">
        <v>35</v>
      </c>
      <c r="C38" s="35">
        <v>40</v>
      </c>
      <c r="D38" s="163">
        <v>2.52</v>
      </c>
      <c r="E38" s="164">
        <v>0.68</v>
      </c>
      <c r="F38" s="163">
        <v>16.600000000000001</v>
      </c>
      <c r="G38" s="125">
        <f t="shared" ref="G38" si="11">(F38+D38)*4+E38*9</f>
        <v>82.600000000000009</v>
      </c>
    </row>
    <row r="39" spans="1:8" ht="3" customHeight="1" thickBot="1">
      <c r="A39" s="12"/>
      <c r="B39" s="6"/>
      <c r="C39" s="12"/>
      <c r="D39" s="220"/>
      <c r="E39" s="179"/>
      <c r="F39" s="220"/>
      <c r="G39" s="179"/>
    </row>
    <row r="40" spans="1:8" ht="15.75" thickBot="1">
      <c r="A40" s="106"/>
      <c r="B40" s="107" t="s">
        <v>8</v>
      </c>
      <c r="C40" s="113">
        <v>935</v>
      </c>
      <c r="D40" s="215">
        <f t="shared" ref="D40:G40" si="12">SUM(D32:D38)</f>
        <v>35.330000000000005</v>
      </c>
      <c r="E40" s="216">
        <f t="shared" si="12"/>
        <v>31.499999999999996</v>
      </c>
      <c r="F40" s="216">
        <f t="shared" si="12"/>
        <v>85.93</v>
      </c>
      <c r="G40" s="215">
        <f t="shared" si="12"/>
        <v>768.54</v>
      </c>
    </row>
    <row r="41" spans="1:8" ht="6.75" customHeight="1">
      <c r="A41" s="2"/>
      <c r="B41" s="16"/>
      <c r="C41" s="16"/>
      <c r="D41" s="207"/>
      <c r="E41" s="208"/>
      <c r="F41" s="207"/>
      <c r="G41" s="208"/>
      <c r="H41" s="17"/>
    </row>
    <row r="42" spans="1:8" ht="6" customHeight="1" thickBot="1">
      <c r="A42" s="2"/>
      <c r="B42" s="16"/>
      <c r="C42" s="16"/>
      <c r="D42" s="207"/>
      <c r="E42" s="208"/>
      <c r="F42" s="207"/>
      <c r="G42" s="208"/>
      <c r="H42" s="17"/>
    </row>
    <row r="43" spans="1:8" ht="17.25" customHeight="1" thickBot="1">
      <c r="A43" s="103"/>
      <c r="B43" s="81" t="s">
        <v>81</v>
      </c>
      <c r="C43" s="103"/>
      <c r="D43" s="228">
        <f>D30+D13</f>
        <v>41.180000000000007</v>
      </c>
      <c r="E43" s="229">
        <f>E30+E13</f>
        <v>38.19</v>
      </c>
      <c r="F43" s="228">
        <f>F30+F13</f>
        <v>157.82</v>
      </c>
      <c r="G43" s="229">
        <f>G30+G13</f>
        <v>1139.71</v>
      </c>
      <c r="H43" s="17"/>
    </row>
    <row r="44" spans="1:8" ht="17.25" customHeight="1" thickBot="1">
      <c r="A44" s="109"/>
      <c r="B44" s="91" t="s">
        <v>210</v>
      </c>
      <c r="C44" s="110"/>
      <c r="D44" s="230">
        <f>D40+D20</f>
        <v>48.240000000000009</v>
      </c>
      <c r="E44" s="230">
        <f t="shared" ref="E44:G44" si="13">E40+E20</f>
        <v>45.589999999999996</v>
      </c>
      <c r="F44" s="230">
        <f t="shared" si="13"/>
        <v>178.22</v>
      </c>
      <c r="G44" s="230">
        <f t="shared" si="13"/>
        <v>1316.15</v>
      </c>
      <c r="H44" s="17"/>
    </row>
    <row r="45" spans="1:8">
      <c r="B45" s="541"/>
      <c r="C45" s="541"/>
      <c r="D45" s="541"/>
      <c r="E45" s="541"/>
      <c r="F45" s="541"/>
      <c r="G45" s="541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  <row r="66" spans="2:8">
      <c r="B66" s="17"/>
      <c r="C66" s="17"/>
      <c r="D66" s="17"/>
      <c r="E66" s="17"/>
      <c r="F66" s="17"/>
      <c r="G66" s="17"/>
      <c r="H66" s="17"/>
    </row>
    <row r="67" spans="2:8">
      <c r="B67" s="17"/>
      <c r="C67" s="17"/>
      <c r="D67" s="17"/>
      <c r="E67" s="17"/>
      <c r="F67" s="17"/>
      <c r="G67" s="17"/>
      <c r="H67" s="17"/>
    </row>
    <row r="68" spans="2:8">
      <c r="B68" s="17"/>
      <c r="C68" s="17"/>
      <c r="D68" s="17"/>
      <c r="E68" s="17"/>
      <c r="F68" s="17"/>
      <c r="G68" s="17"/>
      <c r="H68" s="17"/>
    </row>
    <row r="69" spans="2:8">
      <c r="B69" s="17"/>
      <c r="C69" s="17"/>
      <c r="D69" s="17"/>
      <c r="E69" s="17"/>
      <c r="F69" s="17"/>
      <c r="G69" s="17"/>
      <c r="H69" s="17"/>
    </row>
  </sheetData>
  <mergeCells count="9">
    <mergeCell ref="G5:G6"/>
    <mergeCell ref="B45:G45"/>
    <mergeCell ref="A1:E1"/>
    <mergeCell ref="A5:A6"/>
    <mergeCell ref="B5:B6"/>
    <mergeCell ref="C5:C6"/>
    <mergeCell ref="D5:F5"/>
    <mergeCell ref="A2:B2"/>
    <mergeCell ref="A3:B3"/>
  </mergeCells>
  <pageMargins left="0.70866141732283472" right="0.31496062992125984" top="0.55118110236220474" bottom="0.15748031496062992" header="0" footer="0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67"/>
  <sheetViews>
    <sheetView workbookViewId="0">
      <pane ySplit="6" topLeftCell="A7" activePane="bottomLeft" state="frozen"/>
      <selection pane="bottomLeft" activeCell="A31" sqref="A31:G31"/>
    </sheetView>
  </sheetViews>
  <sheetFormatPr defaultRowHeight="15"/>
  <cols>
    <col min="1" max="1" width="10" customWidth="1"/>
    <col min="2" max="2" width="44.7109375" customWidth="1"/>
    <col min="3" max="3" width="9.7109375" customWidth="1"/>
    <col min="7" max="7" width="9.5703125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146</v>
      </c>
      <c r="B2" s="530"/>
      <c r="C2" s="139"/>
      <c r="D2" s="139"/>
      <c r="E2" s="139"/>
      <c r="F2" s="1"/>
      <c r="G2" s="1"/>
    </row>
    <row r="3" spans="1:7" ht="18.75">
      <c r="A3" s="530" t="s">
        <v>152</v>
      </c>
      <c r="B3" s="530"/>
      <c r="C3" s="139"/>
      <c r="D3" s="139"/>
      <c r="E3" s="139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0.25" customHeight="1" thickBot="1">
      <c r="A7" s="2"/>
      <c r="B7" s="10" t="s">
        <v>16</v>
      </c>
      <c r="C7" s="2"/>
      <c r="D7" s="4"/>
      <c r="E7" s="2"/>
      <c r="F7" s="4"/>
      <c r="G7" s="2"/>
    </row>
    <row r="8" spans="1:7" ht="15.75" customHeight="1" thickBot="1">
      <c r="A8" s="35">
        <v>3</v>
      </c>
      <c r="B8" s="66" t="s">
        <v>195</v>
      </c>
      <c r="C8" s="35" t="s">
        <v>181</v>
      </c>
      <c r="D8" s="159">
        <v>2.46</v>
      </c>
      <c r="E8" s="125">
        <v>4.91</v>
      </c>
      <c r="F8" s="160">
        <v>15.07</v>
      </c>
      <c r="G8" s="125">
        <f>(D8+F8)*4+E8*9</f>
        <v>114.31</v>
      </c>
    </row>
    <row r="9" spans="1:7" ht="15.75" thickBot="1">
      <c r="A9" s="35">
        <v>311</v>
      </c>
      <c r="B9" s="49" t="s">
        <v>326</v>
      </c>
      <c r="C9" s="35" t="s">
        <v>39</v>
      </c>
      <c r="D9" s="159">
        <v>7.42</v>
      </c>
      <c r="E9" s="125">
        <v>9.01</v>
      </c>
      <c r="F9" s="160">
        <v>44.52</v>
      </c>
      <c r="G9" s="125">
        <f>(D9+F9)*4+E9*9</f>
        <v>288.85000000000002</v>
      </c>
    </row>
    <row r="10" spans="1:7" ht="15.75" thickBot="1">
      <c r="A10" s="7">
        <v>685</v>
      </c>
      <c r="B10" s="3" t="s">
        <v>48</v>
      </c>
      <c r="C10" s="7">
        <v>200</v>
      </c>
      <c r="D10" s="217">
        <v>0.2</v>
      </c>
      <c r="E10" s="218">
        <v>0</v>
      </c>
      <c r="F10" s="226">
        <v>14</v>
      </c>
      <c r="G10" s="197">
        <f>(D10+F10)*4+E10*9</f>
        <v>56.8</v>
      </c>
    </row>
    <row r="11" spans="1:7" ht="18" customHeight="1" thickBot="1">
      <c r="A11" s="28" t="s">
        <v>33</v>
      </c>
      <c r="B11" s="29" t="s">
        <v>34</v>
      </c>
      <c r="C11" s="54">
        <v>20</v>
      </c>
      <c r="D11" s="161">
        <v>1.26</v>
      </c>
      <c r="E11" s="162">
        <v>0.34</v>
      </c>
      <c r="F11" s="161">
        <v>8.3000000000000007</v>
      </c>
      <c r="G11" s="191">
        <f t="shared" ref="G11" si="0">(F11+D11)*4+E11*9</f>
        <v>41.300000000000004</v>
      </c>
    </row>
    <row r="12" spans="1:7" ht="17.25" customHeight="1" thickBot="1">
      <c r="A12" s="240" t="s">
        <v>33</v>
      </c>
      <c r="B12" s="241" t="s">
        <v>65</v>
      </c>
      <c r="C12" s="242" t="s">
        <v>56</v>
      </c>
      <c r="D12" s="243">
        <v>0.5</v>
      </c>
      <c r="E12" s="243">
        <v>0.1</v>
      </c>
      <c r="F12" s="243">
        <v>10.1</v>
      </c>
      <c r="G12" s="244">
        <f t="shared" ref="G12" si="1">(F12+D12)*4+E12*9</f>
        <v>43.3</v>
      </c>
    </row>
    <row r="13" spans="1:7" ht="16.5" customHeight="1" thickBot="1">
      <c r="A13" s="103"/>
      <c r="B13" s="104" t="s">
        <v>8</v>
      </c>
      <c r="C13" s="111">
        <v>668</v>
      </c>
      <c r="D13" s="212">
        <f>SUM(D8:D12)</f>
        <v>11.839999999999998</v>
      </c>
      <c r="E13" s="212">
        <f t="shared" ref="E13:G13" si="2">SUM(E8:E12)</f>
        <v>14.36</v>
      </c>
      <c r="F13" s="212">
        <f t="shared" si="2"/>
        <v>91.99</v>
      </c>
      <c r="G13" s="212">
        <f t="shared" si="2"/>
        <v>544.56000000000006</v>
      </c>
    </row>
    <row r="14" spans="1:7" ht="21" customHeight="1" thickBot="1">
      <c r="A14" s="3"/>
      <c r="B14" s="10" t="s">
        <v>199</v>
      </c>
      <c r="C14" s="40"/>
      <c r="D14" s="196"/>
      <c r="E14" s="197"/>
      <c r="F14" s="196"/>
      <c r="G14" s="197"/>
    </row>
    <row r="15" spans="1:7" ht="15" customHeight="1" thickBot="1">
      <c r="A15" s="35">
        <v>3</v>
      </c>
      <c r="B15" s="66" t="s">
        <v>195</v>
      </c>
      <c r="C15" s="35" t="s">
        <v>190</v>
      </c>
      <c r="D15" s="159">
        <v>2.78</v>
      </c>
      <c r="E15" s="125">
        <v>5.55</v>
      </c>
      <c r="F15" s="160">
        <v>17.03</v>
      </c>
      <c r="G15" s="125">
        <f>(D15+F15)*4+E15*9</f>
        <v>129.19</v>
      </c>
    </row>
    <row r="16" spans="1:7" ht="15" customHeight="1" thickBot="1">
      <c r="A16" s="35">
        <v>311</v>
      </c>
      <c r="B16" s="49" t="s">
        <v>326</v>
      </c>
      <c r="C16" s="35" t="s">
        <v>36</v>
      </c>
      <c r="D16" s="159">
        <v>7.56</v>
      </c>
      <c r="E16" s="125">
        <v>7.86</v>
      </c>
      <c r="F16" s="160">
        <v>45.36</v>
      </c>
      <c r="G16" s="125">
        <f>(D16+F16)*4+E16*9</f>
        <v>282.42</v>
      </c>
    </row>
    <row r="17" spans="1:7" ht="14.25" customHeight="1" thickBot="1">
      <c r="A17" s="7">
        <v>685</v>
      </c>
      <c r="B17" s="3" t="s">
        <v>48</v>
      </c>
      <c r="C17" s="7">
        <v>200</v>
      </c>
      <c r="D17" s="217">
        <v>0.2</v>
      </c>
      <c r="E17" s="218">
        <v>0</v>
      </c>
      <c r="F17" s="226">
        <v>14</v>
      </c>
      <c r="G17" s="197">
        <f>(D17+F17)*4+E17*9</f>
        <v>56.8</v>
      </c>
    </row>
    <row r="18" spans="1:7" ht="15.75" customHeight="1" thickBot="1">
      <c r="A18" s="28" t="s">
        <v>33</v>
      </c>
      <c r="B18" s="29" t="s">
        <v>34</v>
      </c>
      <c r="C18" s="54">
        <v>20</v>
      </c>
      <c r="D18" s="161">
        <v>1.26</v>
      </c>
      <c r="E18" s="162">
        <v>0.34</v>
      </c>
      <c r="F18" s="161">
        <v>8.3000000000000007</v>
      </c>
      <c r="G18" s="191">
        <f t="shared" ref="G18" si="3">(F18+D18)*4+E18*9</f>
        <v>41.300000000000004</v>
      </c>
    </row>
    <row r="19" spans="1:7" ht="18.75" customHeight="1" thickBot="1">
      <c r="A19" s="240" t="s">
        <v>33</v>
      </c>
      <c r="B19" s="241" t="s">
        <v>65</v>
      </c>
      <c r="C19" s="242" t="s">
        <v>56</v>
      </c>
      <c r="D19" s="243">
        <v>0.5</v>
      </c>
      <c r="E19" s="243">
        <v>0.1</v>
      </c>
      <c r="F19" s="243">
        <v>10.1</v>
      </c>
      <c r="G19" s="244">
        <f t="shared" ref="G19" si="4">(F19+D19)*4+E19*9</f>
        <v>43.3</v>
      </c>
    </row>
    <row r="20" spans="1:7" ht="15.75" customHeight="1" thickBot="1">
      <c r="A20" s="106"/>
      <c r="B20" s="107" t="s">
        <v>8</v>
      </c>
      <c r="C20" s="112">
        <v>723</v>
      </c>
      <c r="D20" s="199">
        <f>SUM(D15:D19)</f>
        <v>12.299999999999999</v>
      </c>
      <c r="E20" s="199">
        <f t="shared" ref="E20:F20" si="5">SUM(E15:E19)</f>
        <v>13.85</v>
      </c>
      <c r="F20" s="199">
        <f t="shared" si="5"/>
        <v>94.789999999999992</v>
      </c>
      <c r="G20" s="199">
        <f>SUM(G15:G19)</f>
        <v>553.01</v>
      </c>
    </row>
    <row r="21" spans="1:7" ht="21.75" customHeight="1" thickBot="1">
      <c r="A21" s="3"/>
      <c r="B21" s="32" t="s">
        <v>9</v>
      </c>
      <c r="C21" s="3"/>
      <c r="D21" s="200"/>
      <c r="E21" s="201"/>
      <c r="F21" s="200"/>
      <c r="G21" s="201"/>
    </row>
    <row r="22" spans="1:7" ht="19.5" customHeight="1" thickBot="1">
      <c r="A22" s="12">
        <v>135</v>
      </c>
      <c r="B22" s="6" t="s">
        <v>184</v>
      </c>
      <c r="C22" s="12" t="s">
        <v>57</v>
      </c>
      <c r="D22" s="159">
        <v>3.09</v>
      </c>
      <c r="E22" s="125">
        <v>3.08</v>
      </c>
      <c r="F22" s="159">
        <v>8.9</v>
      </c>
      <c r="G22" s="179">
        <f>(F22+D22)*4+E22*9</f>
        <v>75.680000000000007</v>
      </c>
    </row>
    <row r="23" spans="1:7" ht="2.25" customHeight="1" thickBot="1">
      <c r="A23" s="14"/>
      <c r="B23" s="6"/>
      <c r="C23" s="12"/>
      <c r="D23" s="159"/>
      <c r="E23" s="125"/>
      <c r="F23" s="159"/>
      <c r="G23" s="125"/>
    </row>
    <row r="24" spans="1:7" ht="17.25" customHeight="1" thickBot="1">
      <c r="A24" s="35" t="s">
        <v>310</v>
      </c>
      <c r="B24" s="490" t="s">
        <v>309</v>
      </c>
      <c r="C24" s="35">
        <v>200</v>
      </c>
      <c r="D24" s="159">
        <v>25.6</v>
      </c>
      <c r="E24" s="125">
        <v>29.06</v>
      </c>
      <c r="F24" s="159">
        <v>23.7</v>
      </c>
      <c r="G24" s="125">
        <f>(D24+F24)*4+E24*9</f>
        <v>458.73999999999995</v>
      </c>
    </row>
    <row r="25" spans="1:7" ht="27" customHeight="1" thickBot="1">
      <c r="A25" s="120">
        <v>535</v>
      </c>
      <c r="B25" s="489" t="s">
        <v>308</v>
      </c>
      <c r="C25" s="35">
        <v>60</v>
      </c>
      <c r="D25" s="159">
        <v>1.68</v>
      </c>
      <c r="E25" s="125">
        <v>1.98</v>
      </c>
      <c r="F25" s="159">
        <v>3.18</v>
      </c>
      <c r="G25" s="125">
        <f>(D25+F25)*4+E25*9</f>
        <v>37.260000000000005</v>
      </c>
    </row>
    <row r="26" spans="1:7" ht="19.5" customHeight="1" thickBot="1">
      <c r="A26" s="65">
        <v>638</v>
      </c>
      <c r="B26" s="46" t="s">
        <v>311</v>
      </c>
      <c r="C26" s="64" t="s">
        <v>315</v>
      </c>
      <c r="D26" s="161">
        <v>0.4</v>
      </c>
      <c r="E26" s="162">
        <v>0.04</v>
      </c>
      <c r="F26" s="214">
        <v>25.4</v>
      </c>
      <c r="G26" s="125">
        <f>(D26+F26)*4+E26*9</f>
        <v>103.55999999999999</v>
      </c>
    </row>
    <row r="27" spans="1:7" ht="15.75" thickBot="1">
      <c r="A27" s="14" t="s">
        <v>33</v>
      </c>
      <c r="B27" s="13" t="s">
        <v>34</v>
      </c>
      <c r="C27" s="14">
        <v>60</v>
      </c>
      <c r="D27" s="219">
        <v>3.78</v>
      </c>
      <c r="E27" s="191">
        <v>1.02</v>
      </c>
      <c r="F27" s="219">
        <v>24.9</v>
      </c>
      <c r="G27" s="191">
        <f>(F27+D27)*4+E27*9</f>
        <v>123.9</v>
      </c>
    </row>
    <row r="28" spans="1:7" ht="15.75" thickBot="1">
      <c r="A28" s="12" t="s">
        <v>33</v>
      </c>
      <c r="B28" s="6" t="s">
        <v>35</v>
      </c>
      <c r="C28" s="54">
        <v>20</v>
      </c>
      <c r="D28" s="161">
        <v>1.26</v>
      </c>
      <c r="E28" s="162">
        <v>0.34</v>
      </c>
      <c r="F28" s="161">
        <v>8.3000000000000007</v>
      </c>
      <c r="G28" s="179">
        <f t="shared" ref="G28" si="6">(F28+D28)*4+E28*9</f>
        <v>41.300000000000004</v>
      </c>
    </row>
    <row r="29" spans="1:7" ht="16.5" customHeight="1" thickBot="1">
      <c r="A29" s="103"/>
      <c r="B29" s="104" t="s">
        <v>8</v>
      </c>
      <c r="C29" s="105">
        <v>750</v>
      </c>
      <c r="D29" s="202">
        <f>SUM(D22:D28)</f>
        <v>35.809999999999995</v>
      </c>
      <c r="E29" s="202">
        <f t="shared" ref="E29:F29" si="7">SUM(E22:E28)</f>
        <v>35.520000000000003</v>
      </c>
      <c r="F29" s="202">
        <f t="shared" si="7"/>
        <v>94.38</v>
      </c>
      <c r="G29" s="202">
        <f>SUM(G22:G28)</f>
        <v>840.43999999999983</v>
      </c>
    </row>
    <row r="30" spans="1:7" ht="25.5" customHeight="1" thickBot="1">
      <c r="A30" s="2"/>
      <c r="B30" s="10" t="s">
        <v>200</v>
      </c>
      <c r="C30" s="2"/>
      <c r="D30" s="203"/>
      <c r="E30" s="204"/>
      <c r="F30" s="203"/>
      <c r="G30" s="204"/>
    </row>
    <row r="31" spans="1:7" ht="15.75" thickBot="1">
      <c r="A31" s="12">
        <v>135</v>
      </c>
      <c r="B31" s="6" t="s">
        <v>185</v>
      </c>
      <c r="C31" s="12" t="s">
        <v>58</v>
      </c>
      <c r="D31" s="159">
        <v>4.04</v>
      </c>
      <c r="E31" s="125">
        <v>4.08</v>
      </c>
      <c r="F31" s="159">
        <v>10.7</v>
      </c>
      <c r="G31" s="179">
        <f>(F31+D31)*4+E31*9</f>
        <v>95.679999999999993</v>
      </c>
    </row>
    <row r="32" spans="1:7" ht="3.75" customHeight="1" thickBot="1">
      <c r="A32" s="14"/>
      <c r="B32" s="6"/>
      <c r="C32" s="12"/>
      <c r="D32" s="159"/>
      <c r="E32" s="125"/>
      <c r="F32" s="159"/>
      <c r="G32" s="125"/>
    </row>
    <row r="33" spans="1:8" ht="15.75" thickBot="1">
      <c r="A33" s="35" t="s">
        <v>310</v>
      </c>
      <c r="B33" s="490" t="s">
        <v>309</v>
      </c>
      <c r="C33" s="35">
        <v>240</v>
      </c>
      <c r="D33" s="159">
        <v>30.72</v>
      </c>
      <c r="E33" s="125">
        <v>34.869999999999997</v>
      </c>
      <c r="F33" s="159">
        <v>28.44</v>
      </c>
      <c r="G33" s="125">
        <f>(D33+F33)*4+E33*9</f>
        <v>550.47</v>
      </c>
    </row>
    <row r="34" spans="1:8" ht="27.75" customHeight="1" thickBot="1">
      <c r="A34" s="120">
        <v>535</v>
      </c>
      <c r="B34" s="489" t="s">
        <v>308</v>
      </c>
      <c r="C34" s="35">
        <v>100</v>
      </c>
      <c r="D34" s="159">
        <v>2.8</v>
      </c>
      <c r="E34" s="125">
        <v>3.3</v>
      </c>
      <c r="F34" s="159">
        <v>5.3</v>
      </c>
      <c r="G34" s="125">
        <f>(D34+F34)*4+E34*9</f>
        <v>62.099999999999994</v>
      </c>
    </row>
    <row r="35" spans="1:8" ht="21" customHeight="1" thickBot="1">
      <c r="A35" s="65">
        <v>638</v>
      </c>
      <c r="B35" s="46" t="s">
        <v>311</v>
      </c>
      <c r="C35" s="64" t="s">
        <v>316</v>
      </c>
      <c r="D35" s="161">
        <v>0.4</v>
      </c>
      <c r="E35" s="162">
        <v>0.04</v>
      </c>
      <c r="F35" s="214">
        <v>25.4</v>
      </c>
      <c r="G35" s="162"/>
    </row>
    <row r="36" spans="1:8" ht="15.75" thickBot="1">
      <c r="A36" s="50" t="s">
        <v>33</v>
      </c>
      <c r="B36" s="51" t="s">
        <v>34</v>
      </c>
      <c r="C36" s="50">
        <v>60</v>
      </c>
      <c r="D36" s="161">
        <v>3.78</v>
      </c>
      <c r="E36" s="162">
        <v>1.02</v>
      </c>
      <c r="F36" s="161">
        <v>24.9</v>
      </c>
      <c r="G36" s="162">
        <f>(F36+D36)*4+E36*9</f>
        <v>123.9</v>
      </c>
    </row>
    <row r="37" spans="1:8" ht="15.75" thickBot="1">
      <c r="A37" s="35" t="s">
        <v>33</v>
      </c>
      <c r="B37" s="49" t="s">
        <v>35</v>
      </c>
      <c r="C37" s="35">
        <v>40</v>
      </c>
      <c r="D37" s="163">
        <v>2.52</v>
      </c>
      <c r="E37" s="164">
        <v>0.68</v>
      </c>
      <c r="F37" s="163">
        <v>16.600000000000001</v>
      </c>
      <c r="G37" s="125">
        <f t="shared" ref="G37" si="8">(F37+D37)*4+E37*9</f>
        <v>82.600000000000009</v>
      </c>
    </row>
    <row r="38" spans="1:8" ht="15.75" thickBot="1">
      <c r="A38" s="106"/>
      <c r="B38" s="107" t="s">
        <v>8</v>
      </c>
      <c r="C38" s="113">
        <v>840</v>
      </c>
      <c r="D38" s="215">
        <f t="shared" ref="D38:G38" si="9">SUM(D31:D37)</f>
        <v>44.26</v>
      </c>
      <c r="E38" s="216">
        <f t="shared" si="9"/>
        <v>43.989999999999995</v>
      </c>
      <c r="F38" s="216">
        <f t="shared" si="9"/>
        <v>111.34</v>
      </c>
      <c r="G38" s="216">
        <f t="shared" si="9"/>
        <v>914.75</v>
      </c>
    </row>
    <row r="39" spans="1:8" ht="6.75" customHeight="1">
      <c r="A39" s="2"/>
      <c r="B39" s="16"/>
      <c r="C39" s="16"/>
      <c r="D39" s="207"/>
      <c r="E39" s="208"/>
      <c r="F39" s="207"/>
      <c r="G39" s="208"/>
      <c r="H39" s="17"/>
    </row>
    <row r="40" spans="1:8" ht="6" customHeight="1" thickBot="1">
      <c r="A40" s="2"/>
      <c r="B40" s="16"/>
      <c r="C40" s="16"/>
      <c r="D40" s="207"/>
      <c r="E40" s="208"/>
      <c r="F40" s="207"/>
      <c r="G40" s="208"/>
      <c r="H40" s="17"/>
    </row>
    <row r="41" spans="1:8" ht="21" customHeight="1" thickBot="1">
      <c r="A41" s="103"/>
      <c r="B41" s="81" t="s">
        <v>81</v>
      </c>
      <c r="C41" s="103"/>
      <c r="D41" s="228">
        <f>D29+D13</f>
        <v>47.649999999999991</v>
      </c>
      <c r="E41" s="229">
        <f>E29+E13</f>
        <v>49.88</v>
      </c>
      <c r="F41" s="228">
        <f>F29+F13</f>
        <v>186.37</v>
      </c>
      <c r="G41" s="229">
        <f t="shared" ref="G41" si="10">G29+G13</f>
        <v>1385</v>
      </c>
      <c r="H41" s="17"/>
    </row>
    <row r="42" spans="1:8" ht="19.5" customHeight="1" thickBot="1">
      <c r="A42" s="109"/>
      <c r="B42" s="91" t="s">
        <v>210</v>
      </c>
      <c r="C42" s="110"/>
      <c r="D42" s="230">
        <f>D38+D20</f>
        <v>56.559999999999995</v>
      </c>
      <c r="E42" s="230">
        <f t="shared" ref="E42:G42" si="11">E38+E20</f>
        <v>57.839999999999996</v>
      </c>
      <c r="F42" s="230">
        <f t="shared" si="11"/>
        <v>206.13</v>
      </c>
      <c r="G42" s="230">
        <f t="shared" si="11"/>
        <v>1467.76</v>
      </c>
      <c r="H42" s="17"/>
    </row>
    <row r="43" spans="1:8">
      <c r="B43" s="541"/>
      <c r="C43" s="541"/>
      <c r="D43" s="541"/>
      <c r="E43" s="541"/>
      <c r="F43" s="541"/>
      <c r="G43" s="541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  <row r="66" spans="2:8">
      <c r="B66" s="17"/>
      <c r="C66" s="17"/>
      <c r="D66" s="17"/>
      <c r="E66" s="17"/>
      <c r="F66" s="17"/>
      <c r="G66" s="17"/>
      <c r="H66" s="17"/>
    </row>
    <row r="67" spans="2:8">
      <c r="B67" s="17"/>
      <c r="C67" s="17"/>
      <c r="D67" s="17"/>
      <c r="E67" s="17"/>
      <c r="F67" s="17"/>
      <c r="G67" s="17"/>
      <c r="H67" s="17"/>
    </row>
  </sheetData>
  <mergeCells count="9">
    <mergeCell ref="G5:G6"/>
    <mergeCell ref="B43:G43"/>
    <mergeCell ref="A1:E1"/>
    <mergeCell ref="A5:A6"/>
    <mergeCell ref="B5:B6"/>
    <mergeCell ref="C5:C6"/>
    <mergeCell ref="D5:F5"/>
    <mergeCell ref="A2:B2"/>
    <mergeCell ref="A3:B3"/>
  </mergeCells>
  <pageMargins left="0.70866141732283472" right="0.31496062992125984" top="0.55118110236220474" bottom="0.15748031496062992" header="0" footer="0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selection activeCell="P37" sqref="P37"/>
    </sheetView>
  </sheetViews>
  <sheetFormatPr defaultRowHeight="15"/>
  <cols>
    <col min="1" max="1" width="24.140625" customWidth="1"/>
    <col min="2" max="2" width="7.28515625" customWidth="1"/>
    <col min="3" max="3" width="19.42578125" customWidth="1"/>
    <col min="4" max="4" width="15" customWidth="1"/>
    <col min="5" max="5" width="13.140625" customWidth="1"/>
    <col min="16" max="16" width="11.140625" customWidth="1"/>
    <col min="17" max="17" width="10.85546875" customWidth="1"/>
    <col min="18" max="18" width="12.28515625" customWidth="1"/>
    <col min="19" max="19" width="0.28515625" customWidth="1"/>
    <col min="20" max="20" width="10.85546875" customWidth="1"/>
  </cols>
  <sheetData>
    <row r="1" spans="1:20" ht="23.25">
      <c r="A1" s="542" t="s">
        <v>76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</row>
    <row r="2" spans="1:20">
      <c r="H2">
        <v>2022</v>
      </c>
    </row>
    <row r="3" spans="1:20" ht="15.75" thickBot="1"/>
    <row r="4" spans="1:20" ht="57" customHeight="1" thickBot="1">
      <c r="A4" s="23" t="s">
        <v>20</v>
      </c>
      <c r="B4" s="22" t="s">
        <v>21</v>
      </c>
      <c r="C4" s="23" t="s">
        <v>102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4" t="s">
        <v>28</v>
      </c>
      <c r="Q4" s="6">
        <v>12</v>
      </c>
      <c r="R4" s="25" t="s">
        <v>108</v>
      </c>
      <c r="T4" s="158" t="s">
        <v>202</v>
      </c>
    </row>
    <row r="5" spans="1:20">
      <c r="A5" s="22" t="s">
        <v>22</v>
      </c>
      <c r="B5" s="22"/>
      <c r="C5" s="22"/>
      <c r="D5" s="22">
        <v>1</v>
      </c>
      <c r="E5" s="22">
        <v>2</v>
      </c>
      <c r="F5" s="22">
        <v>3</v>
      </c>
      <c r="G5" s="22">
        <v>4</v>
      </c>
      <c r="H5" s="22">
        <v>5</v>
      </c>
      <c r="I5" s="22">
        <v>6</v>
      </c>
      <c r="J5" s="22">
        <v>7</v>
      </c>
      <c r="K5" s="22">
        <v>8</v>
      </c>
      <c r="L5" s="22">
        <v>9</v>
      </c>
      <c r="M5" s="22">
        <v>10</v>
      </c>
      <c r="N5" s="22">
        <v>11</v>
      </c>
      <c r="O5" s="22">
        <v>12</v>
      </c>
      <c r="P5" s="22"/>
      <c r="Q5" s="26"/>
      <c r="R5" s="22"/>
      <c r="T5" s="22"/>
    </row>
    <row r="6" spans="1:20">
      <c r="A6" s="22" t="s">
        <v>23</v>
      </c>
      <c r="B6" s="22" t="s">
        <v>24</v>
      </c>
      <c r="C6" s="154">
        <v>77</v>
      </c>
      <c r="D6" s="22">
        <f>'1 день'!D43</f>
        <v>38.82</v>
      </c>
      <c r="E6" s="22" t="e">
        <f>#REF!</f>
        <v>#REF!</v>
      </c>
      <c r="F6" s="22" t="e">
        <f>#REF!</f>
        <v>#REF!</v>
      </c>
      <c r="G6" s="22">
        <f>'4 день '!D41</f>
        <v>45.07</v>
      </c>
      <c r="H6" s="22">
        <f>'5 день'!D42</f>
        <v>36.769999999999996</v>
      </c>
      <c r="I6" s="22" t="e">
        <f>#REF!</f>
        <v>#REF!</v>
      </c>
      <c r="J6" s="22">
        <f>'7 день'!D39</f>
        <v>51.370000000000005</v>
      </c>
      <c r="K6" s="22" t="e">
        <f>#REF!</f>
        <v>#REF!</v>
      </c>
      <c r="L6" s="22">
        <f>'9  день '!D41</f>
        <v>50.930000000000007</v>
      </c>
      <c r="M6" s="22">
        <f>'10  день '!D38</f>
        <v>65.44</v>
      </c>
      <c r="N6" s="22">
        <f>'11 день'!D43</f>
        <v>41.180000000000007</v>
      </c>
      <c r="O6" s="116">
        <f>'12 день'!D41</f>
        <v>47.649999999999991</v>
      </c>
      <c r="P6" s="22" t="e">
        <f>O6+N6+M6+L6+K6+J6+I6+H6+G6+F6+E6+D6</f>
        <v>#REF!</v>
      </c>
      <c r="Q6" s="497" t="e">
        <f>P6/Q4</f>
        <v>#REF!</v>
      </c>
      <c r="R6" s="71" t="e">
        <f>P6/12</f>
        <v>#REF!</v>
      </c>
      <c r="T6" s="71" t="e">
        <f>R6*100/C6</f>
        <v>#REF!</v>
      </c>
    </row>
    <row r="7" spans="1:20">
      <c r="A7" s="22" t="s">
        <v>25</v>
      </c>
      <c r="B7" s="22" t="s">
        <v>24</v>
      </c>
      <c r="C7" s="154">
        <v>79</v>
      </c>
      <c r="D7" s="22">
        <f>'1 день'!E43</f>
        <v>45.9</v>
      </c>
      <c r="E7" s="22" t="e">
        <f>#REF!</f>
        <v>#REF!</v>
      </c>
      <c r="F7" s="22" t="e">
        <f>#REF!</f>
        <v>#REF!</v>
      </c>
      <c r="G7" s="22">
        <f>'4 день '!E41</f>
        <v>53.010000000000005</v>
      </c>
      <c r="H7" s="22">
        <f>'5 день'!E42</f>
        <v>39.43</v>
      </c>
      <c r="I7" s="22" t="e">
        <f>#REF!</f>
        <v>#REF!</v>
      </c>
      <c r="J7" s="22">
        <f>'7 день'!E39</f>
        <v>56.66</v>
      </c>
      <c r="K7" s="22" t="e">
        <f>#REF!</f>
        <v>#REF!</v>
      </c>
      <c r="L7" s="22">
        <f>'9  день '!E41</f>
        <v>71.420000000000016</v>
      </c>
      <c r="M7" s="22">
        <f>'10  день '!E38</f>
        <v>36.980000000000004</v>
      </c>
      <c r="N7" s="22">
        <f>'11 день'!E43</f>
        <v>38.19</v>
      </c>
      <c r="O7" s="116">
        <f>'12 день'!E41</f>
        <v>49.88</v>
      </c>
      <c r="P7" s="22" t="e">
        <f t="shared" ref="P7:P9" si="0">O7+N7+M7+L7+K7+J7+I7+H7+G7+F7+E7+D7</f>
        <v>#REF!</v>
      </c>
      <c r="Q7" s="497" t="e">
        <f>P7/Q4</f>
        <v>#REF!</v>
      </c>
      <c r="R7" s="71" t="e">
        <f t="shared" ref="R7:R9" si="1">P7/12</f>
        <v>#REF!</v>
      </c>
      <c r="T7" s="71" t="e">
        <f t="shared" ref="T7:T9" si="2">R7*100/C7</f>
        <v>#REF!</v>
      </c>
    </row>
    <row r="8" spans="1:20">
      <c r="A8" s="22" t="s">
        <v>26</v>
      </c>
      <c r="B8" s="22" t="s">
        <v>24</v>
      </c>
      <c r="C8" s="154">
        <v>335</v>
      </c>
      <c r="D8" s="22">
        <f>'1 день'!F43</f>
        <v>191.75</v>
      </c>
      <c r="E8" s="22" t="e">
        <f>#REF!</f>
        <v>#REF!</v>
      </c>
      <c r="F8" s="22" t="e">
        <f>#REF!</f>
        <v>#REF!</v>
      </c>
      <c r="G8" s="22">
        <f>'4 день '!F41</f>
        <v>205.57999999999998</v>
      </c>
      <c r="H8" s="22">
        <f>'5 день'!F42</f>
        <v>208.97</v>
      </c>
      <c r="I8" s="22" t="e">
        <f>#REF!</f>
        <v>#REF!</v>
      </c>
      <c r="J8" s="22">
        <f>'7 день'!F39</f>
        <v>187.55</v>
      </c>
      <c r="K8" s="22" t="e">
        <f>#REF!</f>
        <v>#REF!</v>
      </c>
      <c r="L8" s="22">
        <f>'9  день '!F41</f>
        <v>160.09</v>
      </c>
      <c r="M8" s="22">
        <f>'10  день '!F38</f>
        <v>147.91</v>
      </c>
      <c r="N8" s="22">
        <f>'11 день'!F43</f>
        <v>157.82</v>
      </c>
      <c r="O8" s="116">
        <f>'12 день'!F41</f>
        <v>186.37</v>
      </c>
      <c r="P8" s="22" t="e">
        <f t="shared" si="0"/>
        <v>#REF!</v>
      </c>
      <c r="Q8" s="497" t="e">
        <f>P8/Q4</f>
        <v>#REF!</v>
      </c>
      <c r="R8" s="71" t="e">
        <f t="shared" si="1"/>
        <v>#REF!</v>
      </c>
      <c r="T8" s="71" t="e">
        <f t="shared" si="2"/>
        <v>#REF!</v>
      </c>
    </row>
    <row r="9" spans="1:20" ht="15.75" thickBot="1">
      <c r="A9" s="22" t="s">
        <v>7</v>
      </c>
      <c r="B9" s="22" t="s">
        <v>27</v>
      </c>
      <c r="C9" s="156">
        <v>2350</v>
      </c>
      <c r="D9" s="22">
        <f>'1 день'!G43</f>
        <v>1335.38</v>
      </c>
      <c r="E9" s="22" t="e">
        <f>#REF!</f>
        <v>#REF!</v>
      </c>
      <c r="F9" s="22" t="e">
        <f>#REF!</f>
        <v>#REF!</v>
      </c>
      <c r="G9" s="22">
        <f>'4 день '!G41</f>
        <v>1479.69</v>
      </c>
      <c r="H9" s="22">
        <f>'5 день'!G42</f>
        <v>1337.83</v>
      </c>
      <c r="I9" s="22" t="e">
        <f>#REF!</f>
        <v>#REF!</v>
      </c>
      <c r="J9" s="22">
        <f>'7 день'!G39</f>
        <v>1399.33</v>
      </c>
      <c r="K9" s="22" t="e">
        <f>#REF!</f>
        <v>#REF!</v>
      </c>
      <c r="L9" s="22">
        <f>'9  день '!G41</f>
        <v>1486.86</v>
      </c>
      <c r="M9" s="22">
        <f>'10  день '!G38</f>
        <v>1186.2200000000003</v>
      </c>
      <c r="N9" s="22">
        <f>'11 день'!G43</f>
        <v>1139.71</v>
      </c>
      <c r="O9" s="116">
        <f>'12 день'!G41</f>
        <v>1385</v>
      </c>
      <c r="P9" s="22" t="e">
        <f t="shared" si="0"/>
        <v>#REF!</v>
      </c>
      <c r="Q9" s="497" t="e">
        <f>P9/Q4</f>
        <v>#REF!</v>
      </c>
      <c r="R9" s="71" t="e">
        <f t="shared" si="1"/>
        <v>#REF!</v>
      </c>
      <c r="T9" s="71" t="e">
        <f t="shared" si="2"/>
        <v>#REF!</v>
      </c>
    </row>
    <row r="10" spans="1:20" ht="23.25">
      <c r="A10" s="543" t="s">
        <v>75</v>
      </c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</row>
    <row r="11" spans="1:20">
      <c r="H11">
        <v>2022</v>
      </c>
    </row>
    <row r="12" spans="1:20" ht="15.75" thickBot="1"/>
    <row r="13" spans="1:20" ht="60" customHeight="1" thickBot="1">
      <c r="A13" s="23" t="s">
        <v>20</v>
      </c>
      <c r="B13" s="22" t="s">
        <v>21</v>
      </c>
      <c r="C13" s="23" t="s">
        <v>68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4" t="s">
        <v>28</v>
      </c>
      <c r="Q13" s="6">
        <v>12</v>
      </c>
      <c r="R13" s="25" t="s">
        <v>108</v>
      </c>
      <c r="T13" s="158" t="s">
        <v>202</v>
      </c>
    </row>
    <row r="14" spans="1:20">
      <c r="A14" s="22" t="s">
        <v>22</v>
      </c>
      <c r="B14" s="22"/>
      <c r="C14" s="22"/>
      <c r="D14" s="22">
        <v>1</v>
      </c>
      <c r="E14" s="22">
        <v>2</v>
      </c>
      <c r="F14" s="22">
        <v>3</v>
      </c>
      <c r="G14" s="22">
        <v>4</v>
      </c>
      <c r="H14" s="22">
        <v>5</v>
      </c>
      <c r="I14" s="22">
        <v>6</v>
      </c>
      <c r="J14" s="22">
        <v>7</v>
      </c>
      <c r="K14" s="22">
        <v>8</v>
      </c>
      <c r="L14" s="22">
        <v>9</v>
      </c>
      <c r="M14" s="22">
        <v>10</v>
      </c>
      <c r="N14" s="22">
        <v>11</v>
      </c>
      <c r="O14" s="22">
        <v>12</v>
      </c>
      <c r="P14" s="22"/>
      <c r="Q14" s="26"/>
      <c r="R14" s="22"/>
      <c r="T14" s="22"/>
    </row>
    <row r="15" spans="1:20">
      <c r="A15" s="22" t="s">
        <v>23</v>
      </c>
      <c r="B15" s="22" t="s">
        <v>24</v>
      </c>
      <c r="C15" s="154">
        <v>77</v>
      </c>
      <c r="D15" s="22">
        <f>'1 день'!D13</f>
        <v>13.72</v>
      </c>
      <c r="E15" s="22" t="e">
        <f>#REF!</f>
        <v>#REF!</v>
      </c>
      <c r="F15" s="22" t="e">
        <f>#REF!</f>
        <v>#REF!</v>
      </c>
      <c r="G15" s="22">
        <f>'4 день '!D13</f>
        <v>14.45</v>
      </c>
      <c r="H15" s="22">
        <f>'5 день'!D14</f>
        <v>16.36</v>
      </c>
      <c r="I15" s="22" t="e">
        <f>#REF!</f>
        <v>#REF!</v>
      </c>
      <c r="J15" s="22">
        <f>'7 день'!D13</f>
        <v>21.21</v>
      </c>
      <c r="K15" s="22" t="e">
        <f>#REF!</f>
        <v>#REF!</v>
      </c>
      <c r="L15" s="22">
        <f>'9  день '!D13</f>
        <v>24.410000000000004</v>
      </c>
      <c r="M15" s="22">
        <f>'10  день '!D12</f>
        <v>27.58</v>
      </c>
      <c r="N15" s="22">
        <f>'11 день'!D13</f>
        <v>11.82</v>
      </c>
      <c r="O15" s="22">
        <f>'12 день'!D13</f>
        <v>11.839999999999998</v>
      </c>
      <c r="P15" s="22" t="e">
        <f>O15+N15+M15+L15+K15+J15+I15+H15+G15+F15+E15+D15</f>
        <v>#REF!</v>
      </c>
      <c r="Q15" s="500" t="e">
        <f>P15/Q13</f>
        <v>#REF!</v>
      </c>
      <c r="R15" s="152" t="e">
        <f>P15/12</f>
        <v>#REF!</v>
      </c>
      <c r="T15" s="71" t="e">
        <f>R15*100/C15</f>
        <v>#REF!</v>
      </c>
    </row>
    <row r="16" spans="1:20">
      <c r="A16" s="22" t="s">
        <v>25</v>
      </c>
      <c r="B16" s="22" t="s">
        <v>24</v>
      </c>
      <c r="C16" s="154">
        <v>79</v>
      </c>
      <c r="D16" s="22">
        <f>'1 день'!E13</f>
        <v>16.88</v>
      </c>
      <c r="E16" s="22" t="e">
        <f>#REF!</f>
        <v>#REF!</v>
      </c>
      <c r="F16" s="22" t="e">
        <f>#REF!</f>
        <v>#REF!</v>
      </c>
      <c r="G16" s="22">
        <f>'4 день '!E13</f>
        <v>22.140000000000004</v>
      </c>
      <c r="H16" s="22">
        <f>'5 день'!E14</f>
        <v>17.34</v>
      </c>
      <c r="I16" s="22" t="e">
        <f>#REF!</f>
        <v>#REF!</v>
      </c>
      <c r="J16" s="22">
        <f>'7 день'!E13</f>
        <v>25.28</v>
      </c>
      <c r="K16" s="22" t="e">
        <f>#REF!</f>
        <v>#REF!</v>
      </c>
      <c r="L16" s="22">
        <f>'9  день '!E13</f>
        <v>34.040000000000006</v>
      </c>
      <c r="M16" s="22">
        <f>'10  день '!E12</f>
        <v>16.8</v>
      </c>
      <c r="N16" s="22">
        <f>'11 день'!E13</f>
        <v>12.58</v>
      </c>
      <c r="O16" s="22">
        <f>'12 день'!E13</f>
        <v>14.36</v>
      </c>
      <c r="P16" s="22" t="e">
        <f t="shared" ref="P16:P18" si="3">O16+N16+M16+L16+K16+J16+I16+H16+G16+F16+E16+D16</f>
        <v>#REF!</v>
      </c>
      <c r="Q16" s="500" t="e">
        <f>P16/Q13</f>
        <v>#REF!</v>
      </c>
      <c r="R16" s="152" t="e">
        <f t="shared" ref="R16:R18" si="4">P16/12</f>
        <v>#REF!</v>
      </c>
      <c r="T16" s="71" t="e">
        <f t="shared" ref="T16:T18" si="5">R16*100/C16</f>
        <v>#REF!</v>
      </c>
    </row>
    <row r="17" spans="1:20">
      <c r="A17" s="22" t="s">
        <v>26</v>
      </c>
      <c r="B17" s="22" t="s">
        <v>24</v>
      </c>
      <c r="C17" s="154">
        <v>335</v>
      </c>
      <c r="D17" s="22">
        <f>'1 день'!F13</f>
        <v>88.499999999999986</v>
      </c>
      <c r="E17" s="22" t="e">
        <f>#REF!</f>
        <v>#REF!</v>
      </c>
      <c r="F17" s="22" t="e">
        <f>#REF!</f>
        <v>#REF!</v>
      </c>
      <c r="G17" s="22">
        <f>'4 день '!F13</f>
        <v>85.59999999999998</v>
      </c>
      <c r="H17" s="22">
        <f>'5 день'!F14</f>
        <v>91.399999999999991</v>
      </c>
      <c r="I17" s="22" t="e">
        <f>#REF!</f>
        <v>#REF!</v>
      </c>
      <c r="J17" s="22">
        <f>'7 день'!F13</f>
        <v>78.489999999999995</v>
      </c>
      <c r="K17" s="22" t="e">
        <f>#REF!</f>
        <v>#REF!</v>
      </c>
      <c r="L17" s="22">
        <f>'9  день '!F13</f>
        <v>52.74</v>
      </c>
      <c r="M17" s="22">
        <f>'10  день '!F12</f>
        <v>71.84</v>
      </c>
      <c r="N17" s="22">
        <f>'11 день'!F13</f>
        <v>84.329999999999984</v>
      </c>
      <c r="O17" s="22">
        <f>'12 день'!F13</f>
        <v>91.99</v>
      </c>
      <c r="P17" s="22" t="e">
        <f>O17+N17+M17+L17+K17+J17+I17+H17+G17+F17+E17+D17</f>
        <v>#REF!</v>
      </c>
      <c r="Q17" s="500" t="e">
        <f>P17/Q13</f>
        <v>#REF!</v>
      </c>
      <c r="R17" s="152" t="e">
        <f t="shared" si="4"/>
        <v>#REF!</v>
      </c>
      <c r="T17" s="71" t="e">
        <f t="shared" si="5"/>
        <v>#REF!</v>
      </c>
    </row>
    <row r="18" spans="1:20" ht="15.75" thickBot="1">
      <c r="A18" s="22" t="s">
        <v>7</v>
      </c>
      <c r="B18" s="22" t="s">
        <v>27</v>
      </c>
      <c r="C18" s="156">
        <v>2350</v>
      </c>
      <c r="D18" s="22">
        <f>'1 день'!G13</f>
        <v>560.80000000000007</v>
      </c>
      <c r="E18" s="22" t="e">
        <f>#REF!</f>
        <v>#REF!</v>
      </c>
      <c r="F18" s="22" t="e">
        <f>#REF!</f>
        <v>#REF!</v>
      </c>
      <c r="G18" s="22">
        <f>'4 день '!G13</f>
        <v>599.45999999999992</v>
      </c>
      <c r="H18" s="22">
        <f>'5 день'!G14</f>
        <v>587.09999999999991</v>
      </c>
      <c r="I18" s="22" t="e">
        <f>#REF!</f>
        <v>#REF!</v>
      </c>
      <c r="J18" s="22">
        <f>'7 день'!G13</f>
        <v>560.03</v>
      </c>
      <c r="K18" s="22" t="e">
        <f>#REF!</f>
        <v>#REF!</v>
      </c>
      <c r="L18" s="22">
        <f>'9  день '!G13</f>
        <v>614.95999999999992</v>
      </c>
      <c r="M18" s="22">
        <f>'10  день '!G12</f>
        <v>548.88000000000011</v>
      </c>
      <c r="N18" s="22">
        <f>'11 день'!G13</f>
        <v>497.82000000000005</v>
      </c>
      <c r="O18" s="22">
        <f>'12 день'!G13</f>
        <v>544.56000000000006</v>
      </c>
      <c r="P18" s="22" t="e">
        <f t="shared" si="3"/>
        <v>#REF!</v>
      </c>
      <c r="Q18" s="500" t="e">
        <f>P18/Q13</f>
        <v>#REF!</v>
      </c>
      <c r="R18" s="152" t="e">
        <f t="shared" si="4"/>
        <v>#REF!</v>
      </c>
      <c r="T18" s="71" t="e">
        <f t="shared" si="5"/>
        <v>#REF!</v>
      </c>
    </row>
    <row r="19" spans="1:20" ht="23.25">
      <c r="A19" s="543" t="s">
        <v>225</v>
      </c>
      <c r="B19" s="543"/>
      <c r="C19" s="543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</row>
    <row r="20" spans="1:20">
      <c r="H20">
        <v>2022</v>
      </c>
    </row>
    <row r="21" spans="1:20" ht="15.75" thickBot="1"/>
    <row r="22" spans="1:20" ht="57" customHeight="1" thickBot="1">
      <c r="A22" s="23" t="s">
        <v>20</v>
      </c>
      <c r="B22" s="22" t="s">
        <v>21</v>
      </c>
      <c r="C22" s="23" t="s">
        <v>101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4" t="s">
        <v>28</v>
      </c>
      <c r="Q22" s="6">
        <v>12</v>
      </c>
      <c r="R22" s="25" t="s">
        <v>108</v>
      </c>
      <c r="T22" s="158" t="s">
        <v>202</v>
      </c>
    </row>
    <row r="23" spans="1:20">
      <c r="A23" s="22" t="s">
        <v>22</v>
      </c>
      <c r="B23" s="22"/>
      <c r="C23" s="22"/>
      <c r="D23" s="22">
        <v>1</v>
      </c>
      <c r="E23" s="22">
        <v>2</v>
      </c>
      <c r="F23" s="22">
        <v>3</v>
      </c>
      <c r="G23" s="22">
        <v>4</v>
      </c>
      <c r="H23" s="22">
        <v>5</v>
      </c>
      <c r="I23" s="22">
        <v>6</v>
      </c>
      <c r="J23" s="22">
        <v>7</v>
      </c>
      <c r="K23" s="22">
        <v>8</v>
      </c>
      <c r="L23" s="22">
        <v>9</v>
      </c>
      <c r="M23" s="22">
        <v>10</v>
      </c>
      <c r="N23" s="22">
        <v>11</v>
      </c>
      <c r="O23" s="22">
        <v>12</v>
      </c>
      <c r="P23" s="22"/>
      <c r="Q23" s="26"/>
      <c r="R23" s="22"/>
      <c r="T23" s="22"/>
    </row>
    <row r="24" spans="1:20">
      <c r="A24" s="22" t="s">
        <v>23</v>
      </c>
      <c r="B24" s="22" t="s">
        <v>24</v>
      </c>
      <c r="C24" s="154">
        <v>77</v>
      </c>
      <c r="D24" s="22">
        <f>'1 день'!D30</f>
        <v>25.099999999999998</v>
      </c>
      <c r="E24" s="22" t="e">
        <f>#REF!</f>
        <v>#REF!</v>
      </c>
      <c r="F24" s="22" t="e">
        <f>#REF!</f>
        <v>#REF!</v>
      </c>
      <c r="G24" s="22">
        <f>'4 день '!D29</f>
        <v>30.62</v>
      </c>
      <c r="H24" s="22">
        <f>'5 день'!D30</f>
        <v>20.409999999999997</v>
      </c>
      <c r="I24" s="22" t="e">
        <f>#REF!</f>
        <v>#REF!</v>
      </c>
      <c r="J24" s="22">
        <f>'7 день'!D28</f>
        <v>30.16</v>
      </c>
      <c r="K24" s="22" t="e">
        <f>#REF!</f>
        <v>#REF!</v>
      </c>
      <c r="L24" s="22">
        <f>'9  день '!D29</f>
        <v>26.520000000000003</v>
      </c>
      <c r="M24" s="22">
        <f>'10  день '!D27</f>
        <v>37.86</v>
      </c>
      <c r="N24" s="22">
        <f>'11 день'!D30</f>
        <v>29.360000000000003</v>
      </c>
      <c r="O24" s="116">
        <f>'12 день'!D29</f>
        <v>35.809999999999995</v>
      </c>
      <c r="P24" s="22" t="e">
        <f t="shared" ref="P24:P27" si="6">O24+N24+M24+L24+K24+J24+I24+H24+G24+F24+E24+D24</f>
        <v>#REF!</v>
      </c>
      <c r="Q24" s="492" t="e">
        <f t="shared" ref="Q24" si="7">P24/Q22</f>
        <v>#REF!</v>
      </c>
      <c r="R24" s="152" t="e">
        <f>P24/12</f>
        <v>#REF!</v>
      </c>
      <c r="T24" s="71" t="e">
        <f>R24*100/C24</f>
        <v>#REF!</v>
      </c>
    </row>
    <row r="25" spans="1:20">
      <c r="A25" s="22" t="s">
        <v>25</v>
      </c>
      <c r="B25" s="22" t="s">
        <v>24</v>
      </c>
      <c r="C25" s="154">
        <v>79</v>
      </c>
      <c r="D25" s="22">
        <f>'1 день'!E30</f>
        <v>29.02</v>
      </c>
      <c r="E25" s="22" t="e">
        <f>#REF!</f>
        <v>#REF!</v>
      </c>
      <c r="F25" s="22" t="e">
        <f>#REF!</f>
        <v>#REF!</v>
      </c>
      <c r="G25" s="22">
        <f>'4 день '!E29</f>
        <v>30.870000000000005</v>
      </c>
      <c r="H25" s="22">
        <f>'5 день'!E30</f>
        <v>22.09</v>
      </c>
      <c r="I25" s="22" t="e">
        <f>#REF!</f>
        <v>#REF!</v>
      </c>
      <c r="J25" s="22">
        <f>'7 день'!E28</f>
        <v>31.38</v>
      </c>
      <c r="K25" s="22" t="e">
        <f>#REF!</f>
        <v>#REF!</v>
      </c>
      <c r="L25" s="22">
        <f>'9  день '!E29</f>
        <v>37.38000000000001</v>
      </c>
      <c r="M25" s="22">
        <f>'10  день '!E27</f>
        <v>20.180000000000003</v>
      </c>
      <c r="N25" s="22">
        <f>'11 день'!E30</f>
        <v>25.61</v>
      </c>
      <c r="O25" s="116">
        <f>'12 день'!E29</f>
        <v>35.520000000000003</v>
      </c>
      <c r="P25" s="22" t="e">
        <f t="shared" si="6"/>
        <v>#REF!</v>
      </c>
      <c r="Q25" s="492" t="e">
        <f>P25/Q22</f>
        <v>#REF!</v>
      </c>
      <c r="R25" s="152" t="e">
        <f t="shared" ref="R25:R27" si="8">P25/12</f>
        <v>#REF!</v>
      </c>
      <c r="T25" s="71" t="e">
        <f t="shared" ref="T25:T27" si="9">R25*100/C25</f>
        <v>#REF!</v>
      </c>
    </row>
    <row r="26" spans="1:20">
      <c r="A26" s="22" t="s">
        <v>26</v>
      </c>
      <c r="B26" s="22" t="s">
        <v>24</v>
      </c>
      <c r="C26" s="154">
        <v>335</v>
      </c>
      <c r="D26" s="22">
        <f>'1 день'!F30</f>
        <v>103.25</v>
      </c>
      <c r="E26" s="22" t="e">
        <f>#REF!</f>
        <v>#REF!</v>
      </c>
      <c r="F26" s="22" t="e">
        <f>#REF!</f>
        <v>#REF!</v>
      </c>
      <c r="G26" s="22">
        <f>'4 день '!F29</f>
        <v>119.98</v>
      </c>
      <c r="H26" s="22">
        <f>'5 день'!F30</f>
        <v>117.57000000000001</v>
      </c>
      <c r="I26" s="22" t="e">
        <f>#REF!</f>
        <v>#REF!</v>
      </c>
      <c r="J26" s="22">
        <f>'7 день'!F28</f>
        <v>109.06</v>
      </c>
      <c r="K26" s="22" t="e">
        <f>#REF!</f>
        <v>#REF!</v>
      </c>
      <c r="L26" s="22">
        <f>'9  день '!F29</f>
        <v>107.35000000000001</v>
      </c>
      <c r="M26" s="22">
        <f>'10  день '!F27</f>
        <v>76.069999999999993</v>
      </c>
      <c r="N26" s="22">
        <f>'11 день'!F30</f>
        <v>73.489999999999995</v>
      </c>
      <c r="O26" s="116">
        <f>'12 день'!F29</f>
        <v>94.38</v>
      </c>
      <c r="P26" s="22" t="e">
        <f t="shared" si="6"/>
        <v>#REF!</v>
      </c>
      <c r="Q26" s="492" t="e">
        <f>P26/Q22</f>
        <v>#REF!</v>
      </c>
      <c r="R26" s="152" t="e">
        <f t="shared" si="8"/>
        <v>#REF!</v>
      </c>
      <c r="T26" s="71" t="e">
        <f t="shared" si="9"/>
        <v>#REF!</v>
      </c>
    </row>
    <row r="27" spans="1:20" ht="15.75" thickBot="1">
      <c r="A27" s="22" t="s">
        <v>7</v>
      </c>
      <c r="B27" s="22" t="s">
        <v>27</v>
      </c>
      <c r="C27" s="156">
        <v>2350</v>
      </c>
      <c r="D27" s="22">
        <f>'1 день'!G30</f>
        <v>774.58</v>
      </c>
      <c r="E27" s="22" t="e">
        <f>#REF!</f>
        <v>#REF!</v>
      </c>
      <c r="F27" s="22" t="e">
        <f>#REF!</f>
        <v>#REF!</v>
      </c>
      <c r="G27" s="22">
        <f>'4 день '!G29</f>
        <v>880.23</v>
      </c>
      <c r="H27" s="22">
        <f>'5 день'!G30</f>
        <v>750.73</v>
      </c>
      <c r="I27" s="22" t="e">
        <f>#REF!</f>
        <v>#REF!</v>
      </c>
      <c r="J27" s="22">
        <f>'7 день'!G28</f>
        <v>839.30000000000007</v>
      </c>
      <c r="K27" s="22" t="e">
        <f>#REF!</f>
        <v>#REF!</v>
      </c>
      <c r="L27" s="22">
        <f>'9  день '!G29</f>
        <v>871.9</v>
      </c>
      <c r="M27" s="22">
        <f>'10  день '!G27</f>
        <v>637.34</v>
      </c>
      <c r="N27" s="22">
        <f>'11 день'!G30</f>
        <v>641.89</v>
      </c>
      <c r="O27" s="116">
        <f>'12 день'!G29</f>
        <v>840.43999999999983</v>
      </c>
      <c r="P27" s="22" t="e">
        <f t="shared" si="6"/>
        <v>#REF!</v>
      </c>
      <c r="Q27" s="492" t="e">
        <f>P27/Q22</f>
        <v>#REF!</v>
      </c>
      <c r="R27" s="152" t="e">
        <f t="shared" si="8"/>
        <v>#REF!</v>
      </c>
      <c r="T27" s="71" t="e">
        <f t="shared" si="9"/>
        <v>#REF!</v>
      </c>
    </row>
    <row r="29" spans="1:20" ht="15.75" thickBot="1"/>
    <row r="30" spans="1:20" ht="15.75" thickBot="1">
      <c r="A30" s="537" t="s">
        <v>69</v>
      </c>
      <c r="B30" s="544"/>
      <c r="C30" s="544"/>
      <c r="D30" s="544"/>
      <c r="E30" s="545"/>
    </row>
    <row r="31" spans="1:20" ht="15.75" thickBot="1">
      <c r="A31" s="6" t="s">
        <v>23</v>
      </c>
      <c r="B31" s="121">
        <v>77</v>
      </c>
      <c r="C31" s="103" t="s">
        <v>67</v>
      </c>
      <c r="D31" s="493" t="s">
        <v>115</v>
      </c>
      <c r="E31" s="106" t="s">
        <v>82</v>
      </c>
    </row>
    <row r="32" spans="1:20" ht="15.75" thickBot="1">
      <c r="A32" s="6" t="s">
        <v>25</v>
      </c>
      <c r="B32" s="4">
        <v>79</v>
      </c>
      <c r="C32" s="496" t="s">
        <v>72</v>
      </c>
      <c r="D32" s="494" t="s">
        <v>86</v>
      </c>
      <c r="E32" s="498" t="s">
        <v>83</v>
      </c>
    </row>
    <row r="33" spans="1:5" ht="15.75" thickBot="1">
      <c r="A33" s="6" t="s">
        <v>6</v>
      </c>
      <c r="B33" s="121">
        <v>335</v>
      </c>
      <c r="C33" s="103" t="s">
        <v>73</v>
      </c>
      <c r="D33" s="493" t="s">
        <v>87</v>
      </c>
      <c r="E33" s="106" t="s">
        <v>84</v>
      </c>
    </row>
    <row r="34" spans="1:5" ht="15.75" thickBot="1">
      <c r="A34" s="6" t="s">
        <v>70</v>
      </c>
      <c r="B34" s="121">
        <v>2350</v>
      </c>
      <c r="C34" s="103" t="s">
        <v>74</v>
      </c>
      <c r="D34" s="493" t="s">
        <v>88</v>
      </c>
      <c r="E34" s="106" t="s">
        <v>85</v>
      </c>
    </row>
    <row r="35" spans="1:5" ht="15.75" thickBot="1">
      <c r="A35" s="6" t="s">
        <v>71</v>
      </c>
      <c r="B35" s="30">
        <v>60</v>
      </c>
      <c r="C35" s="100"/>
      <c r="D35" s="495"/>
      <c r="E35" s="499"/>
    </row>
    <row r="36" spans="1:5" ht="15.75" thickBot="1">
      <c r="C36" s="103" t="s">
        <v>116</v>
      </c>
      <c r="D36" s="495" t="s">
        <v>117</v>
      </c>
      <c r="E36" s="106" t="s">
        <v>118</v>
      </c>
    </row>
  </sheetData>
  <mergeCells count="4">
    <mergeCell ref="A1:R1"/>
    <mergeCell ref="A10:R10"/>
    <mergeCell ref="A19:R19"/>
    <mergeCell ref="A30:E30"/>
  </mergeCells>
  <pageMargins left="0.59055118110236227" right="0.11811023622047245" top="0.35433070866141736" bottom="0.15748031496062992" header="0.11811023622047245" footer="0.11811023622047245"/>
  <pageSetup paperSize="9" scale="4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R6" sqref="R6:R9"/>
    </sheetView>
  </sheetViews>
  <sheetFormatPr defaultRowHeight="15"/>
  <cols>
    <col min="1" max="1" width="24.140625" customWidth="1"/>
    <col min="2" max="2" width="7.28515625" customWidth="1"/>
    <col min="3" max="3" width="19" customWidth="1"/>
    <col min="4" max="4" width="13.140625" customWidth="1"/>
    <col min="5" max="5" width="12.28515625" customWidth="1"/>
    <col min="9" max="9" width="9.140625" customWidth="1"/>
    <col min="16" max="16" width="9.85546875" customWidth="1"/>
    <col min="17" max="17" width="11" customWidth="1"/>
    <col min="18" max="18" width="9.5703125" bestFit="1" customWidth="1"/>
    <col min="19" max="19" width="0.28515625" customWidth="1"/>
    <col min="20" max="20" width="12.7109375" customWidth="1"/>
    <col min="23" max="23" width="14.28515625" customWidth="1"/>
    <col min="30" max="30" width="15.140625" customWidth="1"/>
  </cols>
  <sheetData>
    <row r="1" spans="1:20" ht="23.25">
      <c r="A1" s="542" t="s">
        <v>169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</row>
    <row r="2" spans="1:20">
      <c r="H2">
        <v>2022</v>
      </c>
    </row>
    <row r="3" spans="1:20" ht="15.75" thickBot="1"/>
    <row r="4" spans="1:20" ht="62.25" customHeight="1" thickBot="1">
      <c r="A4" s="23" t="s">
        <v>20</v>
      </c>
      <c r="B4" s="22" t="s">
        <v>21</v>
      </c>
      <c r="C4" s="23" t="s">
        <v>102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4" t="s">
        <v>28</v>
      </c>
      <c r="Q4" s="6">
        <v>12</v>
      </c>
      <c r="R4" s="25" t="s">
        <v>108</v>
      </c>
      <c r="T4" s="158" t="s">
        <v>202</v>
      </c>
    </row>
    <row r="5" spans="1:20">
      <c r="A5" s="22" t="s">
        <v>22</v>
      </c>
      <c r="B5" s="22"/>
      <c r="C5" s="22"/>
      <c r="D5" s="22">
        <v>1</v>
      </c>
      <c r="E5" s="22">
        <v>2</v>
      </c>
      <c r="F5" s="22">
        <v>3</v>
      </c>
      <c r="G5" s="22">
        <v>4</v>
      </c>
      <c r="H5" s="22">
        <v>5</v>
      </c>
      <c r="I5" s="22">
        <v>6</v>
      </c>
      <c r="J5" s="22">
        <v>7</v>
      </c>
      <c r="K5" s="22">
        <v>8</v>
      </c>
      <c r="L5" s="22">
        <v>9</v>
      </c>
      <c r="M5" s="22">
        <v>10</v>
      </c>
      <c r="N5" s="22">
        <v>11</v>
      </c>
      <c r="O5" s="22">
        <v>12</v>
      </c>
      <c r="P5" s="22"/>
      <c r="Q5" s="26"/>
      <c r="R5" s="22"/>
      <c r="T5" s="22"/>
    </row>
    <row r="6" spans="1:20">
      <c r="A6" s="22" t="s">
        <v>23</v>
      </c>
      <c r="B6" s="22" t="s">
        <v>24</v>
      </c>
      <c r="C6" s="155">
        <v>90</v>
      </c>
      <c r="D6" s="22">
        <f>'1 день'!D44</f>
        <v>45.3</v>
      </c>
      <c r="E6" s="22" t="e">
        <f>#REF!</f>
        <v>#REF!</v>
      </c>
      <c r="F6" s="22" t="e">
        <f>#REF!</f>
        <v>#REF!</v>
      </c>
      <c r="G6" s="22">
        <f>'4 день '!D42</f>
        <v>48.650000000000006</v>
      </c>
      <c r="H6" s="22">
        <f>'5 день'!D43</f>
        <v>50.92</v>
      </c>
      <c r="I6" s="22" t="e">
        <f>#REF!</f>
        <v>#REF!</v>
      </c>
      <c r="J6" s="22">
        <f>'7 день'!D40</f>
        <v>58.5</v>
      </c>
      <c r="K6" s="22" t="e">
        <f>#REF!</f>
        <v>#REF!</v>
      </c>
      <c r="L6" s="22">
        <f>'9  день '!D42</f>
        <v>62.57</v>
      </c>
      <c r="M6" s="22">
        <f>'10  день '!D39</f>
        <v>74.28</v>
      </c>
      <c r="N6" s="22">
        <f>'11 день'!D44</f>
        <v>48.240000000000009</v>
      </c>
      <c r="O6" s="22">
        <f>'12 день'!D42</f>
        <v>56.559999999999995</v>
      </c>
      <c r="P6" s="22" t="e">
        <f>O6+N6+M6+L6+K6+J6+I6+H6+G6+F6+E6+D6</f>
        <v>#REF!</v>
      </c>
      <c r="Q6" s="151" t="e">
        <f>P6/Q4</f>
        <v>#REF!</v>
      </c>
      <c r="R6" s="506" t="e">
        <f>P6/12</f>
        <v>#REF!</v>
      </c>
      <c r="T6" s="71" t="e">
        <f>R6*100/C6</f>
        <v>#REF!</v>
      </c>
    </row>
    <row r="7" spans="1:20">
      <c r="A7" s="22" t="s">
        <v>25</v>
      </c>
      <c r="B7" s="22" t="s">
        <v>24</v>
      </c>
      <c r="C7" s="155">
        <v>92</v>
      </c>
      <c r="D7" s="22">
        <f>'1 день'!E44</f>
        <v>54.03</v>
      </c>
      <c r="E7" s="22" t="e">
        <f>#REF!</f>
        <v>#REF!</v>
      </c>
      <c r="F7" s="22" t="e">
        <f>#REF!</f>
        <v>#REF!</v>
      </c>
      <c r="G7" s="22">
        <f>'4 день '!E42</f>
        <v>62.84</v>
      </c>
      <c r="H7" s="22">
        <f>'5 день'!E43</f>
        <v>53.56</v>
      </c>
      <c r="I7" s="22" t="e">
        <f>#REF!</f>
        <v>#REF!</v>
      </c>
      <c r="J7" s="22">
        <f>'7 день'!E40</f>
        <v>62.680000000000007</v>
      </c>
      <c r="K7" s="22" t="e">
        <f>#REF!</f>
        <v>#REF!</v>
      </c>
      <c r="L7" s="22">
        <f>'9  день '!E42</f>
        <v>93.100000000000023</v>
      </c>
      <c r="M7" s="22">
        <f>'10  день '!E39</f>
        <v>42.41</v>
      </c>
      <c r="N7" s="22">
        <f>'11 день'!E44</f>
        <v>45.589999999999996</v>
      </c>
      <c r="O7" s="22">
        <f>'12 день'!E42</f>
        <v>57.839999999999996</v>
      </c>
      <c r="P7" s="22" t="e">
        <f t="shared" ref="P7:P9" si="0">O7+N7+M7+L7+K7+J7+I7+H7+G7+F7+E7+D7</f>
        <v>#REF!</v>
      </c>
      <c r="Q7" s="151" t="e">
        <f>P7/Q4</f>
        <v>#REF!</v>
      </c>
      <c r="R7" s="506" t="e">
        <f t="shared" ref="R7:R9" si="1">P7/12</f>
        <v>#REF!</v>
      </c>
      <c r="T7" s="71" t="e">
        <f t="shared" ref="T7:T9" si="2">R7*100/C7</f>
        <v>#REF!</v>
      </c>
    </row>
    <row r="8" spans="1:20">
      <c r="A8" s="22" t="s">
        <v>26</v>
      </c>
      <c r="B8" s="22" t="s">
        <v>24</v>
      </c>
      <c r="C8" s="155">
        <v>383</v>
      </c>
      <c r="D8" s="22">
        <f>'1 день'!F44</f>
        <v>219.95</v>
      </c>
      <c r="E8" s="22" t="e">
        <f>#REF!</f>
        <v>#REF!</v>
      </c>
      <c r="F8" s="22" t="e">
        <f>#REF!</f>
        <v>#REF!</v>
      </c>
      <c r="G8" s="22">
        <f>'4 день '!F42</f>
        <v>221.84999999999997</v>
      </c>
      <c r="H8" s="22">
        <f>'5 день'!F43</f>
        <v>220.90999999999997</v>
      </c>
      <c r="I8" s="22" t="e">
        <f>#REF!</f>
        <v>#REF!</v>
      </c>
      <c r="J8" s="22">
        <f>'7 день'!F39</f>
        <v>187.55</v>
      </c>
      <c r="K8" s="22" t="e">
        <f>#REF!</f>
        <v>#REF!</v>
      </c>
      <c r="L8" s="22">
        <f>'9  день '!F42</f>
        <v>185.67</v>
      </c>
      <c r="M8" s="22">
        <f>'10  день '!F39</f>
        <v>153.13999999999999</v>
      </c>
      <c r="N8" s="22">
        <f>'11 день'!F44</f>
        <v>178.22</v>
      </c>
      <c r="O8" s="22">
        <f>'12 день'!F42</f>
        <v>206.13</v>
      </c>
      <c r="P8" s="22" t="e">
        <f t="shared" si="0"/>
        <v>#REF!</v>
      </c>
      <c r="Q8" s="151" t="e">
        <f>P8/Q4</f>
        <v>#REF!</v>
      </c>
      <c r="R8" s="506" t="e">
        <f t="shared" si="1"/>
        <v>#REF!</v>
      </c>
      <c r="T8" s="71" t="e">
        <f t="shared" si="2"/>
        <v>#REF!</v>
      </c>
    </row>
    <row r="9" spans="1:20" ht="15.75" thickBot="1">
      <c r="A9" s="22" t="s">
        <v>7</v>
      </c>
      <c r="B9" s="22" t="s">
        <v>27</v>
      </c>
      <c r="C9" s="157">
        <v>2720</v>
      </c>
      <c r="D9" s="22">
        <f>'1 день'!G44</f>
        <v>1547.27</v>
      </c>
      <c r="E9" s="22" t="e">
        <f>#REF!</f>
        <v>#REF!</v>
      </c>
      <c r="F9" s="22" t="e">
        <f>#REF!</f>
        <v>#REF!</v>
      </c>
      <c r="G9" s="22">
        <f>'4 день '!G42</f>
        <v>1647.56</v>
      </c>
      <c r="H9" s="22">
        <f>'5 день'!G43</f>
        <v>1569.3600000000001</v>
      </c>
      <c r="I9" s="22" t="e">
        <f>#REF!</f>
        <v>#REF!</v>
      </c>
      <c r="J9" s="22">
        <f>'7 день'!G39</f>
        <v>1399.33</v>
      </c>
      <c r="K9" s="22" t="e">
        <f>#REF!</f>
        <v>#REF!</v>
      </c>
      <c r="L9" s="22">
        <f>'9  день '!G42</f>
        <v>1830.86</v>
      </c>
      <c r="M9" s="22">
        <f>'10  день '!G39</f>
        <v>1291.3699999999999</v>
      </c>
      <c r="N9" s="22">
        <f>'11 день'!G44</f>
        <v>1316.15</v>
      </c>
      <c r="O9" s="22">
        <f>'12 день'!G42</f>
        <v>1467.76</v>
      </c>
      <c r="P9" s="22" t="e">
        <f t="shared" si="0"/>
        <v>#REF!</v>
      </c>
      <c r="Q9" s="151" t="e">
        <f>P9/Q4</f>
        <v>#REF!</v>
      </c>
      <c r="R9" s="506" t="e">
        <f t="shared" si="1"/>
        <v>#REF!</v>
      </c>
      <c r="T9" s="71" t="e">
        <f t="shared" si="2"/>
        <v>#REF!</v>
      </c>
    </row>
    <row r="10" spans="1:20" ht="23.25">
      <c r="A10" s="543" t="s">
        <v>170</v>
      </c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</row>
    <row r="11" spans="1:20">
      <c r="H11">
        <v>2022</v>
      </c>
    </row>
    <row r="12" spans="1:20" ht="15.75" thickBot="1"/>
    <row r="13" spans="1:20" ht="61.5" customHeight="1" thickBot="1">
      <c r="A13" s="23" t="s">
        <v>20</v>
      </c>
      <c r="B13" s="22" t="s">
        <v>21</v>
      </c>
      <c r="C13" s="23" t="s">
        <v>68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4" t="s">
        <v>28</v>
      </c>
      <c r="Q13" s="6">
        <v>12</v>
      </c>
      <c r="R13" s="25" t="s">
        <v>108</v>
      </c>
      <c r="T13" s="158" t="s">
        <v>202</v>
      </c>
    </row>
    <row r="14" spans="1:20">
      <c r="A14" s="22" t="s">
        <v>22</v>
      </c>
      <c r="B14" s="22"/>
      <c r="C14" s="22"/>
      <c r="D14" s="22">
        <v>1</v>
      </c>
      <c r="E14" s="22">
        <v>2</v>
      </c>
      <c r="F14" s="22">
        <v>3</v>
      </c>
      <c r="G14" s="22">
        <v>4</v>
      </c>
      <c r="H14" s="22">
        <v>5</v>
      </c>
      <c r="I14" s="22">
        <v>6</v>
      </c>
      <c r="J14" s="22">
        <v>7</v>
      </c>
      <c r="K14" s="22">
        <v>8</v>
      </c>
      <c r="L14" s="22">
        <v>9</v>
      </c>
      <c r="M14" s="22">
        <v>10</v>
      </c>
      <c r="N14" s="22">
        <v>11</v>
      </c>
      <c r="O14" s="22">
        <v>12</v>
      </c>
      <c r="P14" s="22"/>
      <c r="Q14" s="26"/>
      <c r="R14" s="22"/>
      <c r="T14" s="22"/>
    </row>
    <row r="15" spans="1:20">
      <c r="A15" s="22" t="s">
        <v>23</v>
      </c>
      <c r="B15" s="22" t="s">
        <v>24</v>
      </c>
      <c r="C15" s="155">
        <v>90</v>
      </c>
      <c r="D15" s="22">
        <f>'1 день'!D20</f>
        <v>15.34</v>
      </c>
      <c r="E15" s="22" t="e">
        <f>#REF!</f>
        <v>#REF!</v>
      </c>
      <c r="F15" s="22" t="e">
        <f>#REF!</f>
        <v>#REF!</v>
      </c>
      <c r="G15" s="22">
        <f>'4 день '!D20</f>
        <v>17.53</v>
      </c>
      <c r="H15" s="22">
        <f>'5 день'!D21</f>
        <v>18.860000000000003</v>
      </c>
      <c r="I15" s="22" t="e">
        <f>#REF!</f>
        <v>#REF!</v>
      </c>
      <c r="J15" s="22">
        <f>'7 день'!D20</f>
        <v>23.169999999999998</v>
      </c>
      <c r="K15" s="22" t="e">
        <f>#REF!</f>
        <v>#REF!</v>
      </c>
      <c r="L15" s="22">
        <f>'9  день '!D20</f>
        <v>31.189999999999998</v>
      </c>
      <c r="M15" s="22">
        <f>'10  день '!D18</f>
        <v>30.119999999999997</v>
      </c>
      <c r="N15" s="22">
        <f>'11 день'!D20</f>
        <v>12.91</v>
      </c>
      <c r="O15" s="22">
        <f>'12 день'!D20</f>
        <v>12.299999999999999</v>
      </c>
      <c r="P15" s="22" t="e">
        <f>O15+N15+M15+L15+K15+J15+I15+H15+G15+F15+E15+D15</f>
        <v>#REF!</v>
      </c>
      <c r="Q15" s="22" t="e">
        <f>P15/Q13</f>
        <v>#REF!</v>
      </c>
      <c r="R15" s="504" t="e">
        <f>P15/12</f>
        <v>#REF!</v>
      </c>
      <c r="T15" s="71" t="e">
        <f>R15*100/C15</f>
        <v>#REF!</v>
      </c>
    </row>
    <row r="16" spans="1:20">
      <c r="A16" s="22" t="s">
        <v>25</v>
      </c>
      <c r="B16" s="22" t="s">
        <v>24</v>
      </c>
      <c r="C16" s="155">
        <v>92</v>
      </c>
      <c r="D16" s="22">
        <f>'1 день'!E20</f>
        <v>19.169999999999998</v>
      </c>
      <c r="E16" s="22" t="e">
        <f>#REF!</f>
        <v>#REF!</v>
      </c>
      <c r="F16" s="22" t="e">
        <f>#REF!</f>
        <v>#REF!</v>
      </c>
      <c r="G16" s="22">
        <f>'4 день '!E20</f>
        <v>26.540000000000003</v>
      </c>
      <c r="H16" s="22">
        <f>'5 день'!E21</f>
        <v>19.84</v>
      </c>
      <c r="I16" s="22" t="e">
        <f>#REF!</f>
        <v>#REF!</v>
      </c>
      <c r="J16" s="22">
        <f>'7 день'!E20</f>
        <v>27.130000000000003</v>
      </c>
      <c r="K16" s="22" t="e">
        <f>#REF!</f>
        <v>#REF!</v>
      </c>
      <c r="L16" s="22">
        <f>'9  день '!E20</f>
        <v>47.090000000000011</v>
      </c>
      <c r="M16" s="22">
        <f>'10  день '!E18</f>
        <v>18.38</v>
      </c>
      <c r="N16" s="22">
        <f>'11 день'!E20</f>
        <v>14.09</v>
      </c>
      <c r="O16" s="22">
        <f>'12 день'!E20</f>
        <v>13.85</v>
      </c>
      <c r="P16" s="22" t="e">
        <f t="shared" ref="P16:P18" si="3">O16+N16+M16+L16+K16+J16+I16+H16+G16+F16+E16+D16</f>
        <v>#REF!</v>
      </c>
      <c r="Q16" s="22" t="e">
        <f>P16/Q13</f>
        <v>#REF!</v>
      </c>
      <c r="R16" s="504" t="e">
        <f t="shared" ref="R16:R18" si="4">P16/12</f>
        <v>#REF!</v>
      </c>
      <c r="T16" s="71" t="e">
        <f t="shared" ref="T16:T18" si="5">R16*100/C16</f>
        <v>#REF!</v>
      </c>
    </row>
    <row r="17" spans="1:20">
      <c r="A17" s="22" t="s">
        <v>26</v>
      </c>
      <c r="B17" s="22" t="s">
        <v>24</v>
      </c>
      <c r="C17" s="155">
        <v>383</v>
      </c>
      <c r="D17" s="22">
        <f>'1 день'!F20</f>
        <v>97.36</v>
      </c>
      <c r="E17" s="22" t="e">
        <f>#REF!</f>
        <v>#REF!</v>
      </c>
      <c r="F17" s="22" t="e">
        <f>#REF!</f>
        <v>#REF!</v>
      </c>
      <c r="G17" s="22">
        <f>'4 день '!F20</f>
        <v>98.409999999999982</v>
      </c>
      <c r="H17" s="22">
        <f>'5 день'!F21</f>
        <v>102.74999999999999</v>
      </c>
      <c r="I17" s="22" t="e">
        <f>#REF!</f>
        <v>#REF!</v>
      </c>
      <c r="J17" s="22">
        <f>'7 день'!F20</f>
        <v>85.029999999999987</v>
      </c>
      <c r="K17" s="22" t="e">
        <f>#REF!</f>
        <v>#REF!</v>
      </c>
      <c r="L17" s="22">
        <f>'9  день '!F20</f>
        <v>55.440000000000005</v>
      </c>
      <c r="M17" s="22">
        <f>'10  день '!F18</f>
        <v>74.600000000000009</v>
      </c>
      <c r="N17" s="22">
        <f>'11 день'!F20</f>
        <v>92.289999999999992</v>
      </c>
      <c r="O17" s="22">
        <f>'12 день'!F20</f>
        <v>94.789999999999992</v>
      </c>
      <c r="P17" s="22" t="e">
        <f t="shared" si="3"/>
        <v>#REF!</v>
      </c>
      <c r="Q17" s="22" t="e">
        <f>P17/Q13</f>
        <v>#REF!</v>
      </c>
      <c r="R17" s="504" t="e">
        <f t="shared" si="4"/>
        <v>#REF!</v>
      </c>
      <c r="T17" s="71" t="e">
        <f t="shared" si="5"/>
        <v>#REF!</v>
      </c>
    </row>
    <row r="18" spans="1:20" ht="15.75" thickBot="1">
      <c r="A18" s="22" t="s">
        <v>7</v>
      </c>
      <c r="B18" s="22" t="s">
        <v>27</v>
      </c>
      <c r="C18" s="157">
        <v>2720</v>
      </c>
      <c r="D18" s="22">
        <f>'1 день'!G20</f>
        <v>623.33000000000004</v>
      </c>
      <c r="E18" s="22" t="e">
        <f>#REF!</f>
        <v>#REF!</v>
      </c>
      <c r="F18" s="22" t="e">
        <f>#REF!</f>
        <v>#REF!</v>
      </c>
      <c r="G18" s="22">
        <f>'4 день '!G20</f>
        <v>702.61999999999989</v>
      </c>
      <c r="H18" s="22">
        <f>'5 день'!G21</f>
        <v>664.99999999999989</v>
      </c>
      <c r="I18" s="22" t="e">
        <f>#REF!</f>
        <v>#REF!</v>
      </c>
      <c r="J18" s="22">
        <f>'7 день'!G20</f>
        <v>610.67999999999995</v>
      </c>
      <c r="K18" s="22" t="e">
        <f>#REF!</f>
        <v>#REF!</v>
      </c>
      <c r="L18" s="22">
        <f>'9  день '!G20</f>
        <v>770.32999999999993</v>
      </c>
      <c r="M18" s="22">
        <f>'10  день '!G18</f>
        <v>584.30000000000007</v>
      </c>
      <c r="N18" s="22">
        <f>'11 день'!G20</f>
        <v>547.61</v>
      </c>
      <c r="O18" s="22">
        <f>'12 день'!G20</f>
        <v>553.01</v>
      </c>
      <c r="P18" s="22" t="e">
        <f t="shared" si="3"/>
        <v>#REF!</v>
      </c>
      <c r="Q18" s="22" t="e">
        <f>P18/Q13</f>
        <v>#REF!</v>
      </c>
      <c r="R18" s="504" t="e">
        <f t="shared" si="4"/>
        <v>#REF!</v>
      </c>
      <c r="T18" s="71" t="e">
        <f t="shared" si="5"/>
        <v>#REF!</v>
      </c>
    </row>
    <row r="19" spans="1:20" ht="23.25">
      <c r="A19" s="543" t="s">
        <v>171</v>
      </c>
      <c r="B19" s="543"/>
      <c r="C19" s="543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</row>
    <row r="20" spans="1:20">
      <c r="H20">
        <v>2022</v>
      </c>
    </row>
    <row r="21" spans="1:20" ht="15.75" thickBot="1"/>
    <row r="22" spans="1:20" ht="65.25" customHeight="1" thickBot="1">
      <c r="A22" s="23" t="s">
        <v>20</v>
      </c>
      <c r="B22" s="22" t="s">
        <v>21</v>
      </c>
      <c r="C22" s="23" t="s">
        <v>101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4" t="s">
        <v>28</v>
      </c>
      <c r="Q22" s="6">
        <v>12</v>
      </c>
      <c r="R22" s="25" t="s">
        <v>108</v>
      </c>
      <c r="T22" s="158" t="s">
        <v>202</v>
      </c>
    </row>
    <row r="23" spans="1:20">
      <c r="A23" s="22" t="s">
        <v>22</v>
      </c>
      <c r="B23" s="22"/>
      <c r="C23" s="22"/>
      <c r="D23" s="22">
        <v>1</v>
      </c>
      <c r="E23" s="22">
        <v>2</v>
      </c>
      <c r="F23" s="22">
        <v>3</v>
      </c>
      <c r="G23" s="22">
        <v>4</v>
      </c>
      <c r="H23" s="22">
        <v>5</v>
      </c>
      <c r="I23" s="22">
        <v>6</v>
      </c>
      <c r="J23" s="22">
        <v>7</v>
      </c>
      <c r="K23" s="22">
        <v>8</v>
      </c>
      <c r="L23" s="22">
        <v>9</v>
      </c>
      <c r="M23" s="22">
        <v>10</v>
      </c>
      <c r="N23" s="22">
        <v>11</v>
      </c>
      <c r="O23" s="22">
        <v>12</v>
      </c>
      <c r="P23" s="22"/>
      <c r="Q23" s="26"/>
      <c r="R23" s="22"/>
      <c r="T23" s="22"/>
    </row>
    <row r="24" spans="1:20">
      <c r="A24" s="22" t="s">
        <v>23</v>
      </c>
      <c r="B24" s="22" t="s">
        <v>24</v>
      </c>
      <c r="C24" s="155">
        <v>90</v>
      </c>
      <c r="D24" s="22">
        <f>'1 день'!D40</f>
        <v>29.96</v>
      </c>
      <c r="E24" s="22" t="e">
        <f>#REF!</f>
        <v>#REF!</v>
      </c>
      <c r="F24" s="22" t="e">
        <f>#REF!</f>
        <v>#REF!</v>
      </c>
      <c r="G24" s="22">
        <f>'4 день '!D38</f>
        <v>31.12</v>
      </c>
      <c r="H24" s="22">
        <f>'5 день'!D39</f>
        <v>32.06</v>
      </c>
      <c r="I24" s="22" t="e">
        <f>#REF!</f>
        <v>#REF!</v>
      </c>
      <c r="J24" s="22">
        <f>'7 день'!D36</f>
        <v>35.33</v>
      </c>
      <c r="K24" s="22" t="e">
        <f>#REF!</f>
        <v>#REF!</v>
      </c>
      <c r="L24" s="22">
        <f>'9  день '!D38</f>
        <v>31.380000000000003</v>
      </c>
      <c r="M24" s="22">
        <f>'10  день '!D35</f>
        <v>44.16</v>
      </c>
      <c r="N24" s="22">
        <f>'11 день'!D40</f>
        <v>35.330000000000005</v>
      </c>
      <c r="O24" s="22">
        <f>'12 день'!D38</f>
        <v>44.26</v>
      </c>
      <c r="P24" s="22" t="e">
        <f t="shared" ref="P24:P27" si="6">O24+N24+M24+L24+K24+J24+I24+H24+G24+F24+E24+D24</f>
        <v>#REF!</v>
      </c>
      <c r="Q24" s="22" t="e">
        <f t="shared" ref="Q24" si="7">P24/Q22</f>
        <v>#REF!</v>
      </c>
      <c r="R24" s="501" t="e">
        <f>P24/12</f>
        <v>#REF!</v>
      </c>
      <c r="T24" s="71" t="e">
        <f>R24*100/C24</f>
        <v>#REF!</v>
      </c>
    </row>
    <row r="25" spans="1:20">
      <c r="A25" s="22" t="s">
        <v>25</v>
      </c>
      <c r="B25" s="22" t="s">
        <v>24</v>
      </c>
      <c r="C25" s="155">
        <v>92</v>
      </c>
      <c r="D25" s="22">
        <f>'1 день'!E40</f>
        <v>34.860000000000007</v>
      </c>
      <c r="E25" s="22" t="e">
        <f>#REF!</f>
        <v>#REF!</v>
      </c>
      <c r="F25" s="22" t="e">
        <f>#REF!</f>
        <v>#REF!</v>
      </c>
      <c r="G25" s="22">
        <f>'4 день '!E38</f>
        <v>36.300000000000004</v>
      </c>
      <c r="H25" s="22">
        <f>'5 день'!E39</f>
        <v>33.720000000000006</v>
      </c>
      <c r="I25" s="22" t="e">
        <f>#REF!</f>
        <v>#REF!</v>
      </c>
      <c r="J25" s="22">
        <f>'7 день'!E36</f>
        <v>35.550000000000004</v>
      </c>
      <c r="K25" s="22" t="e">
        <f>#REF!</f>
        <v>#REF!</v>
      </c>
      <c r="L25" s="22">
        <f>'9  день '!E38</f>
        <v>46.010000000000005</v>
      </c>
      <c r="M25" s="22">
        <f>'10  день '!E35</f>
        <v>24.03</v>
      </c>
      <c r="N25" s="22">
        <f>'11 день'!E40</f>
        <v>31.499999999999996</v>
      </c>
      <c r="O25" s="22">
        <f>'12 день'!E38</f>
        <v>43.989999999999995</v>
      </c>
      <c r="P25" s="22" t="e">
        <f t="shared" si="6"/>
        <v>#REF!</v>
      </c>
      <c r="Q25" s="22" t="e">
        <f>P25/Q22</f>
        <v>#REF!</v>
      </c>
      <c r="R25" s="501" t="e">
        <f t="shared" ref="R25:R27" si="8">P25/12</f>
        <v>#REF!</v>
      </c>
      <c r="T25" s="71" t="e">
        <f t="shared" ref="T25:T27" si="9">R25*100/C25</f>
        <v>#REF!</v>
      </c>
    </row>
    <row r="26" spans="1:20">
      <c r="A26" s="22" t="s">
        <v>26</v>
      </c>
      <c r="B26" s="22" t="s">
        <v>24</v>
      </c>
      <c r="C26" s="155">
        <v>383</v>
      </c>
      <c r="D26" s="22">
        <f>'1 день'!F40</f>
        <v>122.59</v>
      </c>
      <c r="E26" s="22" t="e">
        <f>#REF!</f>
        <v>#REF!</v>
      </c>
      <c r="F26" s="22" t="e">
        <f>#REF!</f>
        <v>#REF!</v>
      </c>
      <c r="G26" s="22">
        <f>'4 день '!F38</f>
        <v>123.43999999999998</v>
      </c>
      <c r="H26" s="22">
        <f>'5 день'!F39</f>
        <v>118.15999999999998</v>
      </c>
      <c r="I26" s="22" t="e">
        <f>#REF!</f>
        <v>#REF!</v>
      </c>
      <c r="J26" s="22">
        <f>'7 день'!F36</f>
        <v>126.14</v>
      </c>
      <c r="K26" s="22" t="e">
        <f>#REF!</f>
        <v>#REF!</v>
      </c>
      <c r="L26" s="22">
        <f>'9  день '!F38</f>
        <v>130.22999999999999</v>
      </c>
      <c r="M26" s="22">
        <f>'10  день '!F35</f>
        <v>78.539999999999992</v>
      </c>
      <c r="N26" s="22">
        <f>'11 день'!F40</f>
        <v>85.93</v>
      </c>
      <c r="O26" s="22">
        <f>'12 день'!F38</f>
        <v>111.34</v>
      </c>
      <c r="P26" s="22" t="e">
        <f t="shared" si="6"/>
        <v>#REF!</v>
      </c>
      <c r="Q26" s="22" t="e">
        <f>P26/Q22</f>
        <v>#REF!</v>
      </c>
      <c r="R26" s="501" t="e">
        <f t="shared" si="8"/>
        <v>#REF!</v>
      </c>
      <c r="T26" s="71" t="e">
        <f t="shared" si="9"/>
        <v>#REF!</v>
      </c>
    </row>
    <row r="27" spans="1:20" ht="15.75" thickBot="1">
      <c r="A27" s="22" t="s">
        <v>7</v>
      </c>
      <c r="B27" s="22" t="s">
        <v>27</v>
      </c>
      <c r="C27" s="157">
        <v>2720</v>
      </c>
      <c r="D27" s="22">
        <f>'1 день'!G40</f>
        <v>923.94</v>
      </c>
      <c r="E27" s="22" t="e">
        <f>#REF!</f>
        <v>#REF!</v>
      </c>
      <c r="F27" s="22" t="e">
        <f>#REF!</f>
        <v>#REF!</v>
      </c>
      <c r="G27" s="22">
        <f>'4 день '!G38</f>
        <v>944.94</v>
      </c>
      <c r="H27" s="22">
        <f>'5 день'!G39</f>
        <v>904.36000000000013</v>
      </c>
      <c r="I27" s="22" t="e">
        <f>#REF!</f>
        <v>#REF!</v>
      </c>
      <c r="J27" s="22">
        <f>'7 день'!G36</f>
        <v>965.82999999999993</v>
      </c>
      <c r="K27" s="22" t="e">
        <f>#REF!</f>
        <v>#REF!</v>
      </c>
      <c r="L27" s="22">
        <f>'9  день '!G38</f>
        <v>1060.53</v>
      </c>
      <c r="M27" s="22">
        <f>'10  день '!G35</f>
        <v>707.06999999999994</v>
      </c>
      <c r="N27" s="22">
        <f>'11 день'!G40</f>
        <v>768.54</v>
      </c>
      <c r="O27" s="22">
        <f>'12 день'!G38</f>
        <v>914.75</v>
      </c>
      <c r="P27" s="22" t="e">
        <f t="shared" si="6"/>
        <v>#REF!</v>
      </c>
      <c r="Q27" s="22" t="e">
        <f>P27/Q22</f>
        <v>#REF!</v>
      </c>
      <c r="R27" s="501" t="e">
        <f t="shared" si="8"/>
        <v>#REF!</v>
      </c>
      <c r="T27" s="71" t="e">
        <f t="shared" si="9"/>
        <v>#REF!</v>
      </c>
    </row>
    <row r="30" spans="1:20" ht="15.75" thickBot="1"/>
    <row r="31" spans="1:20" ht="15.75" thickBot="1">
      <c r="A31" s="537" t="s">
        <v>69</v>
      </c>
      <c r="B31" s="544"/>
      <c r="C31" s="544"/>
      <c r="D31" s="544"/>
      <c r="E31" s="544"/>
      <c r="F31" s="545"/>
    </row>
    <row r="32" spans="1:20" ht="15.75" thickBot="1">
      <c r="A32" s="121" t="s">
        <v>23</v>
      </c>
      <c r="B32" s="6">
        <v>90</v>
      </c>
      <c r="C32" s="103" t="s">
        <v>77</v>
      </c>
      <c r="D32" s="502" t="s">
        <v>93</v>
      </c>
      <c r="E32" s="106" t="s">
        <v>89</v>
      </c>
      <c r="F32" s="5"/>
    </row>
    <row r="33" spans="1:6" ht="15.75" thickBot="1">
      <c r="A33" s="121" t="s">
        <v>25</v>
      </c>
      <c r="B33" s="6">
        <v>92</v>
      </c>
      <c r="C33" s="103" t="s">
        <v>78</v>
      </c>
      <c r="D33" s="502" t="s">
        <v>94</v>
      </c>
      <c r="E33" s="106" t="s">
        <v>90</v>
      </c>
      <c r="F33" s="5"/>
    </row>
    <row r="34" spans="1:6" ht="15.75" thickBot="1">
      <c r="A34" s="121" t="s">
        <v>6</v>
      </c>
      <c r="B34" s="6">
        <v>383</v>
      </c>
      <c r="C34" s="103" t="s">
        <v>79</v>
      </c>
      <c r="D34" s="502" t="s">
        <v>95</v>
      </c>
      <c r="E34" s="106" t="s">
        <v>92</v>
      </c>
      <c r="F34" s="5"/>
    </row>
    <row r="35" spans="1:6" ht="15.75" thickBot="1">
      <c r="A35" s="121" t="s">
        <v>70</v>
      </c>
      <c r="B35" s="6">
        <v>2713</v>
      </c>
      <c r="C35" s="103" t="s">
        <v>80</v>
      </c>
      <c r="D35" s="502" t="s">
        <v>119</v>
      </c>
      <c r="E35" s="106" t="s">
        <v>91</v>
      </c>
      <c r="F35" s="5"/>
    </row>
    <row r="36" spans="1:6" ht="15.75" thickBot="1">
      <c r="A36" s="74" t="s">
        <v>71</v>
      </c>
      <c r="B36" s="3">
        <v>70</v>
      </c>
      <c r="C36" s="100"/>
      <c r="D36" s="503"/>
      <c r="E36" s="505"/>
      <c r="F36" s="31"/>
    </row>
    <row r="37" spans="1:6" ht="15.75" thickBot="1">
      <c r="C37" s="103" t="s">
        <v>116</v>
      </c>
      <c r="D37" s="495" t="s">
        <v>117</v>
      </c>
      <c r="E37" s="106" t="s">
        <v>118</v>
      </c>
    </row>
  </sheetData>
  <mergeCells count="4">
    <mergeCell ref="A1:R1"/>
    <mergeCell ref="A10:R10"/>
    <mergeCell ref="A19:R19"/>
    <mergeCell ref="A31:F31"/>
  </mergeCells>
  <pageMargins left="0.59055118110236227" right="0" top="0.59055118110236227" bottom="0.35433070866141736" header="0.11811023622047245" footer="0"/>
  <pageSetup paperSize="9"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M690"/>
  <sheetViews>
    <sheetView topLeftCell="A6" zoomScale="60" zoomScaleNormal="60" workbookViewId="0">
      <pane xSplit="2" ySplit="19" topLeftCell="D25" activePane="bottomRight" state="frozen"/>
      <selection activeCell="A6" sqref="A6"/>
      <selection pane="topRight" activeCell="C6" sqref="C6"/>
      <selection pane="bottomLeft" activeCell="A25" sqref="A25"/>
      <selection pane="bottomRight" activeCell="G39" sqref="G39"/>
    </sheetView>
  </sheetViews>
  <sheetFormatPr defaultRowHeight="12.75"/>
  <cols>
    <col min="1" max="1" width="71.5703125" style="247" customWidth="1"/>
    <col min="2" max="2" width="18.42578125" style="247" customWidth="1"/>
    <col min="3" max="3" width="10.28515625" style="247" hidden="1" customWidth="1"/>
    <col min="4" max="4" width="3.140625" style="247" customWidth="1"/>
    <col min="5" max="5" width="11.5703125" style="247" customWidth="1"/>
    <col min="6" max="8" width="11.85546875" style="247" customWidth="1"/>
    <col min="9" max="9" width="11.85546875" style="247" bestFit="1" customWidth="1"/>
    <col min="10" max="17" width="11.85546875" style="247" customWidth="1"/>
    <col min="18" max="18" width="3.42578125" style="247" customWidth="1"/>
    <col min="19" max="23" width="11.85546875" style="247" hidden="1" customWidth="1"/>
    <col min="24" max="24" width="13.42578125" style="247" customWidth="1"/>
    <col min="25" max="25" width="25.7109375" style="247" customWidth="1"/>
    <col min="26" max="26" width="21.5703125" style="247" customWidth="1"/>
    <col min="27" max="27" width="27" style="247" customWidth="1"/>
    <col min="28" max="29" width="8" style="247" customWidth="1"/>
    <col min="30" max="30" width="10.42578125" style="247" customWidth="1"/>
    <col min="31" max="31" width="9" style="247" customWidth="1"/>
    <col min="32" max="45" width="6.7109375" style="247" customWidth="1"/>
    <col min="46" max="46" width="10.140625" style="247" customWidth="1"/>
    <col min="47" max="47" width="9" style="247" customWidth="1"/>
    <col min="48" max="48" width="10.140625" style="247" customWidth="1"/>
    <col min="49" max="49" width="9.42578125" style="247" customWidth="1"/>
    <col min="50" max="50" width="12.7109375" style="247" customWidth="1"/>
    <col min="51" max="256" width="9.140625" style="247"/>
    <col min="257" max="257" width="71.5703125" style="247" customWidth="1"/>
    <col min="258" max="258" width="18.42578125" style="247" customWidth="1"/>
    <col min="259" max="259" width="0" style="247" hidden="1" customWidth="1"/>
    <col min="260" max="260" width="3.140625" style="247" customWidth="1"/>
    <col min="261" max="261" width="11.5703125" style="247" customWidth="1"/>
    <col min="262" max="264" width="11.85546875" style="247" customWidth="1"/>
    <col min="265" max="265" width="11.85546875" style="247" bestFit="1" customWidth="1"/>
    <col min="266" max="273" width="11.85546875" style="247" customWidth="1"/>
    <col min="274" max="274" width="8.7109375" style="247" customWidth="1"/>
    <col min="275" max="279" width="0" style="247" hidden="1" customWidth="1"/>
    <col min="280" max="280" width="13.42578125" style="247" customWidth="1"/>
    <col min="281" max="281" width="25.7109375" style="247" customWidth="1"/>
    <col min="282" max="282" width="21.5703125" style="247" customWidth="1"/>
    <col min="283" max="283" width="27" style="247" customWidth="1"/>
    <col min="284" max="285" width="8" style="247" customWidth="1"/>
    <col min="286" max="286" width="10.42578125" style="247" customWidth="1"/>
    <col min="287" max="287" width="9" style="247" customWidth="1"/>
    <col min="288" max="301" width="6.7109375" style="247" customWidth="1"/>
    <col min="302" max="302" width="10.140625" style="247" customWidth="1"/>
    <col min="303" max="303" width="9" style="247" customWidth="1"/>
    <col min="304" max="304" width="10.140625" style="247" customWidth="1"/>
    <col min="305" max="305" width="9.42578125" style="247" customWidth="1"/>
    <col min="306" max="306" width="12.7109375" style="247" customWidth="1"/>
    <col min="307" max="512" width="9.140625" style="247"/>
    <col min="513" max="513" width="71.5703125" style="247" customWidth="1"/>
    <col min="514" max="514" width="18.42578125" style="247" customWidth="1"/>
    <col min="515" max="515" width="0" style="247" hidden="1" customWidth="1"/>
    <col min="516" max="516" width="3.140625" style="247" customWidth="1"/>
    <col min="517" max="517" width="11.5703125" style="247" customWidth="1"/>
    <col min="518" max="520" width="11.85546875" style="247" customWidth="1"/>
    <col min="521" max="521" width="11.85546875" style="247" bestFit="1" customWidth="1"/>
    <col min="522" max="529" width="11.85546875" style="247" customWidth="1"/>
    <col min="530" max="530" width="8.7109375" style="247" customWidth="1"/>
    <col min="531" max="535" width="0" style="247" hidden="1" customWidth="1"/>
    <col min="536" max="536" width="13.42578125" style="247" customWidth="1"/>
    <col min="537" max="537" width="25.7109375" style="247" customWidth="1"/>
    <col min="538" max="538" width="21.5703125" style="247" customWidth="1"/>
    <col min="539" max="539" width="27" style="247" customWidth="1"/>
    <col min="540" max="541" width="8" style="247" customWidth="1"/>
    <col min="542" max="542" width="10.42578125" style="247" customWidth="1"/>
    <col min="543" max="543" width="9" style="247" customWidth="1"/>
    <col min="544" max="557" width="6.7109375" style="247" customWidth="1"/>
    <col min="558" max="558" width="10.140625" style="247" customWidth="1"/>
    <col min="559" max="559" width="9" style="247" customWidth="1"/>
    <col min="560" max="560" width="10.140625" style="247" customWidth="1"/>
    <col min="561" max="561" width="9.42578125" style="247" customWidth="1"/>
    <col min="562" max="562" width="12.7109375" style="247" customWidth="1"/>
    <col min="563" max="768" width="9.140625" style="247"/>
    <col min="769" max="769" width="71.5703125" style="247" customWidth="1"/>
    <col min="770" max="770" width="18.42578125" style="247" customWidth="1"/>
    <col min="771" max="771" width="0" style="247" hidden="1" customWidth="1"/>
    <col min="772" max="772" width="3.140625" style="247" customWidth="1"/>
    <col min="773" max="773" width="11.5703125" style="247" customWidth="1"/>
    <col min="774" max="776" width="11.85546875" style="247" customWidth="1"/>
    <col min="777" max="777" width="11.85546875" style="247" bestFit="1" customWidth="1"/>
    <col min="778" max="785" width="11.85546875" style="247" customWidth="1"/>
    <col min="786" max="786" width="8.7109375" style="247" customWidth="1"/>
    <col min="787" max="791" width="0" style="247" hidden="1" customWidth="1"/>
    <col min="792" max="792" width="13.42578125" style="247" customWidth="1"/>
    <col min="793" max="793" width="25.7109375" style="247" customWidth="1"/>
    <col min="794" max="794" width="21.5703125" style="247" customWidth="1"/>
    <col min="795" max="795" width="27" style="247" customWidth="1"/>
    <col min="796" max="797" width="8" style="247" customWidth="1"/>
    <col min="798" max="798" width="10.42578125" style="247" customWidth="1"/>
    <col min="799" max="799" width="9" style="247" customWidth="1"/>
    <col min="800" max="813" width="6.7109375" style="247" customWidth="1"/>
    <col min="814" max="814" width="10.140625" style="247" customWidth="1"/>
    <col min="815" max="815" width="9" style="247" customWidth="1"/>
    <col min="816" max="816" width="10.140625" style="247" customWidth="1"/>
    <col min="817" max="817" width="9.42578125" style="247" customWidth="1"/>
    <col min="818" max="818" width="12.7109375" style="247" customWidth="1"/>
    <col min="819" max="1024" width="9.140625" style="247"/>
    <col min="1025" max="1025" width="71.5703125" style="247" customWidth="1"/>
    <col min="1026" max="1026" width="18.42578125" style="247" customWidth="1"/>
    <col min="1027" max="1027" width="0" style="247" hidden="1" customWidth="1"/>
    <col min="1028" max="1028" width="3.140625" style="247" customWidth="1"/>
    <col min="1029" max="1029" width="11.5703125" style="247" customWidth="1"/>
    <col min="1030" max="1032" width="11.85546875" style="247" customWidth="1"/>
    <col min="1033" max="1033" width="11.85546875" style="247" bestFit="1" customWidth="1"/>
    <col min="1034" max="1041" width="11.85546875" style="247" customWidth="1"/>
    <col min="1042" max="1042" width="8.7109375" style="247" customWidth="1"/>
    <col min="1043" max="1047" width="0" style="247" hidden="1" customWidth="1"/>
    <col min="1048" max="1048" width="13.42578125" style="247" customWidth="1"/>
    <col min="1049" max="1049" width="25.7109375" style="247" customWidth="1"/>
    <col min="1050" max="1050" width="21.5703125" style="247" customWidth="1"/>
    <col min="1051" max="1051" width="27" style="247" customWidth="1"/>
    <col min="1052" max="1053" width="8" style="247" customWidth="1"/>
    <col min="1054" max="1054" width="10.42578125" style="247" customWidth="1"/>
    <col min="1055" max="1055" width="9" style="247" customWidth="1"/>
    <col min="1056" max="1069" width="6.7109375" style="247" customWidth="1"/>
    <col min="1070" max="1070" width="10.140625" style="247" customWidth="1"/>
    <col min="1071" max="1071" width="9" style="247" customWidth="1"/>
    <col min="1072" max="1072" width="10.140625" style="247" customWidth="1"/>
    <col min="1073" max="1073" width="9.42578125" style="247" customWidth="1"/>
    <col min="1074" max="1074" width="12.7109375" style="247" customWidth="1"/>
    <col min="1075" max="1280" width="9.140625" style="247"/>
    <col min="1281" max="1281" width="71.5703125" style="247" customWidth="1"/>
    <col min="1282" max="1282" width="18.42578125" style="247" customWidth="1"/>
    <col min="1283" max="1283" width="0" style="247" hidden="1" customWidth="1"/>
    <col min="1284" max="1284" width="3.140625" style="247" customWidth="1"/>
    <col min="1285" max="1285" width="11.5703125" style="247" customWidth="1"/>
    <col min="1286" max="1288" width="11.85546875" style="247" customWidth="1"/>
    <col min="1289" max="1289" width="11.85546875" style="247" bestFit="1" customWidth="1"/>
    <col min="1290" max="1297" width="11.85546875" style="247" customWidth="1"/>
    <col min="1298" max="1298" width="8.7109375" style="247" customWidth="1"/>
    <col min="1299" max="1303" width="0" style="247" hidden="1" customWidth="1"/>
    <col min="1304" max="1304" width="13.42578125" style="247" customWidth="1"/>
    <col min="1305" max="1305" width="25.7109375" style="247" customWidth="1"/>
    <col min="1306" max="1306" width="21.5703125" style="247" customWidth="1"/>
    <col min="1307" max="1307" width="27" style="247" customWidth="1"/>
    <col min="1308" max="1309" width="8" style="247" customWidth="1"/>
    <col min="1310" max="1310" width="10.42578125" style="247" customWidth="1"/>
    <col min="1311" max="1311" width="9" style="247" customWidth="1"/>
    <col min="1312" max="1325" width="6.7109375" style="247" customWidth="1"/>
    <col min="1326" max="1326" width="10.140625" style="247" customWidth="1"/>
    <col min="1327" max="1327" width="9" style="247" customWidth="1"/>
    <col min="1328" max="1328" width="10.140625" style="247" customWidth="1"/>
    <col min="1329" max="1329" width="9.42578125" style="247" customWidth="1"/>
    <col min="1330" max="1330" width="12.7109375" style="247" customWidth="1"/>
    <col min="1331" max="1536" width="9.140625" style="247"/>
    <col min="1537" max="1537" width="71.5703125" style="247" customWidth="1"/>
    <col min="1538" max="1538" width="18.42578125" style="247" customWidth="1"/>
    <col min="1539" max="1539" width="0" style="247" hidden="1" customWidth="1"/>
    <col min="1540" max="1540" width="3.140625" style="247" customWidth="1"/>
    <col min="1541" max="1541" width="11.5703125" style="247" customWidth="1"/>
    <col min="1542" max="1544" width="11.85546875" style="247" customWidth="1"/>
    <col min="1545" max="1545" width="11.85546875" style="247" bestFit="1" customWidth="1"/>
    <col min="1546" max="1553" width="11.85546875" style="247" customWidth="1"/>
    <col min="1554" max="1554" width="8.7109375" style="247" customWidth="1"/>
    <col min="1555" max="1559" width="0" style="247" hidden="1" customWidth="1"/>
    <col min="1560" max="1560" width="13.42578125" style="247" customWidth="1"/>
    <col min="1561" max="1561" width="25.7109375" style="247" customWidth="1"/>
    <col min="1562" max="1562" width="21.5703125" style="247" customWidth="1"/>
    <col min="1563" max="1563" width="27" style="247" customWidth="1"/>
    <col min="1564" max="1565" width="8" style="247" customWidth="1"/>
    <col min="1566" max="1566" width="10.42578125" style="247" customWidth="1"/>
    <col min="1567" max="1567" width="9" style="247" customWidth="1"/>
    <col min="1568" max="1581" width="6.7109375" style="247" customWidth="1"/>
    <col min="1582" max="1582" width="10.140625" style="247" customWidth="1"/>
    <col min="1583" max="1583" width="9" style="247" customWidth="1"/>
    <col min="1584" max="1584" width="10.140625" style="247" customWidth="1"/>
    <col min="1585" max="1585" width="9.42578125" style="247" customWidth="1"/>
    <col min="1586" max="1586" width="12.7109375" style="247" customWidth="1"/>
    <col min="1587" max="1792" width="9.140625" style="247"/>
    <col min="1793" max="1793" width="71.5703125" style="247" customWidth="1"/>
    <col min="1794" max="1794" width="18.42578125" style="247" customWidth="1"/>
    <col min="1795" max="1795" width="0" style="247" hidden="1" customWidth="1"/>
    <col min="1796" max="1796" width="3.140625" style="247" customWidth="1"/>
    <col min="1797" max="1797" width="11.5703125" style="247" customWidth="1"/>
    <col min="1798" max="1800" width="11.85546875" style="247" customWidth="1"/>
    <col min="1801" max="1801" width="11.85546875" style="247" bestFit="1" customWidth="1"/>
    <col min="1802" max="1809" width="11.85546875" style="247" customWidth="1"/>
    <col min="1810" max="1810" width="8.7109375" style="247" customWidth="1"/>
    <col min="1811" max="1815" width="0" style="247" hidden="1" customWidth="1"/>
    <col min="1816" max="1816" width="13.42578125" style="247" customWidth="1"/>
    <col min="1817" max="1817" width="25.7109375" style="247" customWidth="1"/>
    <col min="1818" max="1818" width="21.5703125" style="247" customWidth="1"/>
    <col min="1819" max="1819" width="27" style="247" customWidth="1"/>
    <col min="1820" max="1821" width="8" style="247" customWidth="1"/>
    <col min="1822" max="1822" width="10.42578125" style="247" customWidth="1"/>
    <col min="1823" max="1823" width="9" style="247" customWidth="1"/>
    <col min="1824" max="1837" width="6.7109375" style="247" customWidth="1"/>
    <col min="1838" max="1838" width="10.140625" style="247" customWidth="1"/>
    <col min="1839" max="1839" width="9" style="247" customWidth="1"/>
    <col min="1840" max="1840" width="10.140625" style="247" customWidth="1"/>
    <col min="1841" max="1841" width="9.42578125" style="247" customWidth="1"/>
    <col min="1842" max="1842" width="12.7109375" style="247" customWidth="1"/>
    <col min="1843" max="2048" width="9.140625" style="247"/>
    <col min="2049" max="2049" width="71.5703125" style="247" customWidth="1"/>
    <col min="2050" max="2050" width="18.42578125" style="247" customWidth="1"/>
    <col min="2051" max="2051" width="0" style="247" hidden="1" customWidth="1"/>
    <col min="2052" max="2052" width="3.140625" style="247" customWidth="1"/>
    <col min="2053" max="2053" width="11.5703125" style="247" customWidth="1"/>
    <col min="2054" max="2056" width="11.85546875" style="247" customWidth="1"/>
    <col min="2057" max="2057" width="11.85546875" style="247" bestFit="1" customWidth="1"/>
    <col min="2058" max="2065" width="11.85546875" style="247" customWidth="1"/>
    <col min="2066" max="2066" width="8.7109375" style="247" customWidth="1"/>
    <col min="2067" max="2071" width="0" style="247" hidden="1" customWidth="1"/>
    <col min="2072" max="2072" width="13.42578125" style="247" customWidth="1"/>
    <col min="2073" max="2073" width="25.7109375" style="247" customWidth="1"/>
    <col min="2074" max="2074" width="21.5703125" style="247" customWidth="1"/>
    <col min="2075" max="2075" width="27" style="247" customWidth="1"/>
    <col min="2076" max="2077" width="8" style="247" customWidth="1"/>
    <col min="2078" max="2078" width="10.42578125" style="247" customWidth="1"/>
    <col min="2079" max="2079" width="9" style="247" customWidth="1"/>
    <col min="2080" max="2093" width="6.7109375" style="247" customWidth="1"/>
    <col min="2094" max="2094" width="10.140625" style="247" customWidth="1"/>
    <col min="2095" max="2095" width="9" style="247" customWidth="1"/>
    <col min="2096" max="2096" width="10.140625" style="247" customWidth="1"/>
    <col min="2097" max="2097" width="9.42578125" style="247" customWidth="1"/>
    <col min="2098" max="2098" width="12.7109375" style="247" customWidth="1"/>
    <col min="2099" max="2304" width="9.140625" style="247"/>
    <col min="2305" max="2305" width="71.5703125" style="247" customWidth="1"/>
    <col min="2306" max="2306" width="18.42578125" style="247" customWidth="1"/>
    <col min="2307" max="2307" width="0" style="247" hidden="1" customWidth="1"/>
    <col min="2308" max="2308" width="3.140625" style="247" customWidth="1"/>
    <col min="2309" max="2309" width="11.5703125" style="247" customWidth="1"/>
    <col min="2310" max="2312" width="11.85546875" style="247" customWidth="1"/>
    <col min="2313" max="2313" width="11.85546875" style="247" bestFit="1" customWidth="1"/>
    <col min="2314" max="2321" width="11.85546875" style="247" customWidth="1"/>
    <col min="2322" max="2322" width="8.7109375" style="247" customWidth="1"/>
    <col min="2323" max="2327" width="0" style="247" hidden="1" customWidth="1"/>
    <col min="2328" max="2328" width="13.42578125" style="247" customWidth="1"/>
    <col min="2329" max="2329" width="25.7109375" style="247" customWidth="1"/>
    <col min="2330" max="2330" width="21.5703125" style="247" customWidth="1"/>
    <col min="2331" max="2331" width="27" style="247" customWidth="1"/>
    <col min="2332" max="2333" width="8" style="247" customWidth="1"/>
    <col min="2334" max="2334" width="10.42578125" style="247" customWidth="1"/>
    <col min="2335" max="2335" width="9" style="247" customWidth="1"/>
    <col min="2336" max="2349" width="6.7109375" style="247" customWidth="1"/>
    <col min="2350" max="2350" width="10.140625" style="247" customWidth="1"/>
    <col min="2351" max="2351" width="9" style="247" customWidth="1"/>
    <col min="2352" max="2352" width="10.140625" style="247" customWidth="1"/>
    <col min="2353" max="2353" width="9.42578125" style="247" customWidth="1"/>
    <col min="2354" max="2354" width="12.7109375" style="247" customWidth="1"/>
    <col min="2355" max="2560" width="9.140625" style="247"/>
    <col min="2561" max="2561" width="71.5703125" style="247" customWidth="1"/>
    <col min="2562" max="2562" width="18.42578125" style="247" customWidth="1"/>
    <col min="2563" max="2563" width="0" style="247" hidden="1" customWidth="1"/>
    <col min="2564" max="2564" width="3.140625" style="247" customWidth="1"/>
    <col min="2565" max="2565" width="11.5703125" style="247" customWidth="1"/>
    <col min="2566" max="2568" width="11.85546875" style="247" customWidth="1"/>
    <col min="2569" max="2569" width="11.85546875" style="247" bestFit="1" customWidth="1"/>
    <col min="2570" max="2577" width="11.85546875" style="247" customWidth="1"/>
    <col min="2578" max="2578" width="8.7109375" style="247" customWidth="1"/>
    <col min="2579" max="2583" width="0" style="247" hidden="1" customWidth="1"/>
    <col min="2584" max="2584" width="13.42578125" style="247" customWidth="1"/>
    <col min="2585" max="2585" width="25.7109375" style="247" customWidth="1"/>
    <col min="2586" max="2586" width="21.5703125" style="247" customWidth="1"/>
    <col min="2587" max="2587" width="27" style="247" customWidth="1"/>
    <col min="2588" max="2589" width="8" style="247" customWidth="1"/>
    <col min="2590" max="2590" width="10.42578125" style="247" customWidth="1"/>
    <col min="2591" max="2591" width="9" style="247" customWidth="1"/>
    <col min="2592" max="2605" width="6.7109375" style="247" customWidth="1"/>
    <col min="2606" max="2606" width="10.140625" style="247" customWidth="1"/>
    <col min="2607" max="2607" width="9" style="247" customWidth="1"/>
    <col min="2608" max="2608" width="10.140625" style="247" customWidth="1"/>
    <col min="2609" max="2609" width="9.42578125" style="247" customWidth="1"/>
    <col min="2610" max="2610" width="12.7109375" style="247" customWidth="1"/>
    <col min="2611" max="2816" width="9.140625" style="247"/>
    <col min="2817" max="2817" width="71.5703125" style="247" customWidth="1"/>
    <col min="2818" max="2818" width="18.42578125" style="247" customWidth="1"/>
    <col min="2819" max="2819" width="0" style="247" hidden="1" customWidth="1"/>
    <col min="2820" max="2820" width="3.140625" style="247" customWidth="1"/>
    <col min="2821" max="2821" width="11.5703125" style="247" customWidth="1"/>
    <col min="2822" max="2824" width="11.85546875" style="247" customWidth="1"/>
    <col min="2825" max="2825" width="11.85546875" style="247" bestFit="1" customWidth="1"/>
    <col min="2826" max="2833" width="11.85546875" style="247" customWidth="1"/>
    <col min="2834" max="2834" width="8.7109375" style="247" customWidth="1"/>
    <col min="2835" max="2839" width="0" style="247" hidden="1" customWidth="1"/>
    <col min="2840" max="2840" width="13.42578125" style="247" customWidth="1"/>
    <col min="2841" max="2841" width="25.7109375" style="247" customWidth="1"/>
    <col min="2842" max="2842" width="21.5703125" style="247" customWidth="1"/>
    <col min="2843" max="2843" width="27" style="247" customWidth="1"/>
    <col min="2844" max="2845" width="8" style="247" customWidth="1"/>
    <col min="2846" max="2846" width="10.42578125" style="247" customWidth="1"/>
    <col min="2847" max="2847" width="9" style="247" customWidth="1"/>
    <col min="2848" max="2861" width="6.7109375" style="247" customWidth="1"/>
    <col min="2862" max="2862" width="10.140625" style="247" customWidth="1"/>
    <col min="2863" max="2863" width="9" style="247" customWidth="1"/>
    <col min="2864" max="2864" width="10.140625" style="247" customWidth="1"/>
    <col min="2865" max="2865" width="9.42578125" style="247" customWidth="1"/>
    <col min="2866" max="2866" width="12.7109375" style="247" customWidth="1"/>
    <col min="2867" max="3072" width="9.140625" style="247"/>
    <col min="3073" max="3073" width="71.5703125" style="247" customWidth="1"/>
    <col min="3074" max="3074" width="18.42578125" style="247" customWidth="1"/>
    <col min="3075" max="3075" width="0" style="247" hidden="1" customWidth="1"/>
    <col min="3076" max="3076" width="3.140625" style="247" customWidth="1"/>
    <col min="3077" max="3077" width="11.5703125" style="247" customWidth="1"/>
    <col min="3078" max="3080" width="11.85546875" style="247" customWidth="1"/>
    <col min="3081" max="3081" width="11.85546875" style="247" bestFit="1" customWidth="1"/>
    <col min="3082" max="3089" width="11.85546875" style="247" customWidth="1"/>
    <col min="3090" max="3090" width="8.7109375" style="247" customWidth="1"/>
    <col min="3091" max="3095" width="0" style="247" hidden="1" customWidth="1"/>
    <col min="3096" max="3096" width="13.42578125" style="247" customWidth="1"/>
    <col min="3097" max="3097" width="25.7109375" style="247" customWidth="1"/>
    <col min="3098" max="3098" width="21.5703125" style="247" customWidth="1"/>
    <col min="3099" max="3099" width="27" style="247" customWidth="1"/>
    <col min="3100" max="3101" width="8" style="247" customWidth="1"/>
    <col min="3102" max="3102" width="10.42578125" style="247" customWidth="1"/>
    <col min="3103" max="3103" width="9" style="247" customWidth="1"/>
    <col min="3104" max="3117" width="6.7109375" style="247" customWidth="1"/>
    <col min="3118" max="3118" width="10.140625" style="247" customWidth="1"/>
    <col min="3119" max="3119" width="9" style="247" customWidth="1"/>
    <col min="3120" max="3120" width="10.140625" style="247" customWidth="1"/>
    <col min="3121" max="3121" width="9.42578125" style="247" customWidth="1"/>
    <col min="3122" max="3122" width="12.7109375" style="247" customWidth="1"/>
    <col min="3123" max="3328" width="9.140625" style="247"/>
    <col min="3329" max="3329" width="71.5703125" style="247" customWidth="1"/>
    <col min="3330" max="3330" width="18.42578125" style="247" customWidth="1"/>
    <col min="3331" max="3331" width="0" style="247" hidden="1" customWidth="1"/>
    <col min="3332" max="3332" width="3.140625" style="247" customWidth="1"/>
    <col min="3333" max="3333" width="11.5703125" style="247" customWidth="1"/>
    <col min="3334" max="3336" width="11.85546875" style="247" customWidth="1"/>
    <col min="3337" max="3337" width="11.85546875" style="247" bestFit="1" customWidth="1"/>
    <col min="3338" max="3345" width="11.85546875" style="247" customWidth="1"/>
    <col min="3346" max="3346" width="8.7109375" style="247" customWidth="1"/>
    <col min="3347" max="3351" width="0" style="247" hidden="1" customWidth="1"/>
    <col min="3352" max="3352" width="13.42578125" style="247" customWidth="1"/>
    <col min="3353" max="3353" width="25.7109375" style="247" customWidth="1"/>
    <col min="3354" max="3354" width="21.5703125" style="247" customWidth="1"/>
    <col min="3355" max="3355" width="27" style="247" customWidth="1"/>
    <col min="3356" max="3357" width="8" style="247" customWidth="1"/>
    <col min="3358" max="3358" width="10.42578125" style="247" customWidth="1"/>
    <col min="3359" max="3359" width="9" style="247" customWidth="1"/>
    <col min="3360" max="3373" width="6.7109375" style="247" customWidth="1"/>
    <col min="3374" max="3374" width="10.140625" style="247" customWidth="1"/>
    <col min="3375" max="3375" width="9" style="247" customWidth="1"/>
    <col min="3376" max="3376" width="10.140625" style="247" customWidth="1"/>
    <col min="3377" max="3377" width="9.42578125" style="247" customWidth="1"/>
    <col min="3378" max="3378" width="12.7109375" style="247" customWidth="1"/>
    <col min="3379" max="3584" width="9.140625" style="247"/>
    <col min="3585" max="3585" width="71.5703125" style="247" customWidth="1"/>
    <col min="3586" max="3586" width="18.42578125" style="247" customWidth="1"/>
    <col min="3587" max="3587" width="0" style="247" hidden="1" customWidth="1"/>
    <col min="3588" max="3588" width="3.140625" style="247" customWidth="1"/>
    <col min="3589" max="3589" width="11.5703125" style="247" customWidth="1"/>
    <col min="3590" max="3592" width="11.85546875" style="247" customWidth="1"/>
    <col min="3593" max="3593" width="11.85546875" style="247" bestFit="1" customWidth="1"/>
    <col min="3594" max="3601" width="11.85546875" style="247" customWidth="1"/>
    <col min="3602" max="3602" width="8.7109375" style="247" customWidth="1"/>
    <col min="3603" max="3607" width="0" style="247" hidden="1" customWidth="1"/>
    <col min="3608" max="3608" width="13.42578125" style="247" customWidth="1"/>
    <col min="3609" max="3609" width="25.7109375" style="247" customWidth="1"/>
    <col min="3610" max="3610" width="21.5703125" style="247" customWidth="1"/>
    <col min="3611" max="3611" width="27" style="247" customWidth="1"/>
    <col min="3612" max="3613" width="8" style="247" customWidth="1"/>
    <col min="3614" max="3614" width="10.42578125" style="247" customWidth="1"/>
    <col min="3615" max="3615" width="9" style="247" customWidth="1"/>
    <col min="3616" max="3629" width="6.7109375" style="247" customWidth="1"/>
    <col min="3630" max="3630" width="10.140625" style="247" customWidth="1"/>
    <col min="3631" max="3631" width="9" style="247" customWidth="1"/>
    <col min="3632" max="3632" width="10.140625" style="247" customWidth="1"/>
    <col min="3633" max="3633" width="9.42578125" style="247" customWidth="1"/>
    <col min="3634" max="3634" width="12.7109375" style="247" customWidth="1"/>
    <col min="3635" max="3840" width="9.140625" style="247"/>
    <col min="3841" max="3841" width="71.5703125" style="247" customWidth="1"/>
    <col min="3842" max="3842" width="18.42578125" style="247" customWidth="1"/>
    <col min="3843" max="3843" width="0" style="247" hidden="1" customWidth="1"/>
    <col min="3844" max="3844" width="3.140625" style="247" customWidth="1"/>
    <col min="3845" max="3845" width="11.5703125" style="247" customWidth="1"/>
    <col min="3846" max="3848" width="11.85546875" style="247" customWidth="1"/>
    <col min="3849" max="3849" width="11.85546875" style="247" bestFit="1" customWidth="1"/>
    <col min="3850" max="3857" width="11.85546875" style="247" customWidth="1"/>
    <col min="3858" max="3858" width="8.7109375" style="247" customWidth="1"/>
    <col min="3859" max="3863" width="0" style="247" hidden="1" customWidth="1"/>
    <col min="3864" max="3864" width="13.42578125" style="247" customWidth="1"/>
    <col min="3865" max="3865" width="25.7109375" style="247" customWidth="1"/>
    <col min="3866" max="3866" width="21.5703125" style="247" customWidth="1"/>
    <col min="3867" max="3867" width="27" style="247" customWidth="1"/>
    <col min="3868" max="3869" width="8" style="247" customWidth="1"/>
    <col min="3870" max="3870" width="10.42578125" style="247" customWidth="1"/>
    <col min="3871" max="3871" width="9" style="247" customWidth="1"/>
    <col min="3872" max="3885" width="6.7109375" style="247" customWidth="1"/>
    <col min="3886" max="3886" width="10.140625" style="247" customWidth="1"/>
    <col min="3887" max="3887" width="9" style="247" customWidth="1"/>
    <col min="3888" max="3888" width="10.140625" style="247" customWidth="1"/>
    <col min="3889" max="3889" width="9.42578125" style="247" customWidth="1"/>
    <col min="3890" max="3890" width="12.7109375" style="247" customWidth="1"/>
    <col min="3891" max="4096" width="9.140625" style="247"/>
    <col min="4097" max="4097" width="71.5703125" style="247" customWidth="1"/>
    <col min="4098" max="4098" width="18.42578125" style="247" customWidth="1"/>
    <col min="4099" max="4099" width="0" style="247" hidden="1" customWidth="1"/>
    <col min="4100" max="4100" width="3.140625" style="247" customWidth="1"/>
    <col min="4101" max="4101" width="11.5703125" style="247" customWidth="1"/>
    <col min="4102" max="4104" width="11.85546875" style="247" customWidth="1"/>
    <col min="4105" max="4105" width="11.85546875" style="247" bestFit="1" customWidth="1"/>
    <col min="4106" max="4113" width="11.85546875" style="247" customWidth="1"/>
    <col min="4114" max="4114" width="8.7109375" style="247" customWidth="1"/>
    <col min="4115" max="4119" width="0" style="247" hidden="1" customWidth="1"/>
    <col min="4120" max="4120" width="13.42578125" style="247" customWidth="1"/>
    <col min="4121" max="4121" width="25.7109375" style="247" customWidth="1"/>
    <col min="4122" max="4122" width="21.5703125" style="247" customWidth="1"/>
    <col min="4123" max="4123" width="27" style="247" customWidth="1"/>
    <col min="4124" max="4125" width="8" style="247" customWidth="1"/>
    <col min="4126" max="4126" width="10.42578125" style="247" customWidth="1"/>
    <col min="4127" max="4127" width="9" style="247" customWidth="1"/>
    <col min="4128" max="4141" width="6.7109375" style="247" customWidth="1"/>
    <col min="4142" max="4142" width="10.140625" style="247" customWidth="1"/>
    <col min="4143" max="4143" width="9" style="247" customWidth="1"/>
    <col min="4144" max="4144" width="10.140625" style="247" customWidth="1"/>
    <col min="4145" max="4145" width="9.42578125" style="247" customWidth="1"/>
    <col min="4146" max="4146" width="12.7109375" style="247" customWidth="1"/>
    <col min="4147" max="4352" width="9.140625" style="247"/>
    <col min="4353" max="4353" width="71.5703125" style="247" customWidth="1"/>
    <col min="4354" max="4354" width="18.42578125" style="247" customWidth="1"/>
    <col min="4355" max="4355" width="0" style="247" hidden="1" customWidth="1"/>
    <col min="4356" max="4356" width="3.140625" style="247" customWidth="1"/>
    <col min="4357" max="4357" width="11.5703125" style="247" customWidth="1"/>
    <col min="4358" max="4360" width="11.85546875" style="247" customWidth="1"/>
    <col min="4361" max="4361" width="11.85546875" style="247" bestFit="1" customWidth="1"/>
    <col min="4362" max="4369" width="11.85546875" style="247" customWidth="1"/>
    <col min="4370" max="4370" width="8.7109375" style="247" customWidth="1"/>
    <col min="4371" max="4375" width="0" style="247" hidden="1" customWidth="1"/>
    <col min="4376" max="4376" width="13.42578125" style="247" customWidth="1"/>
    <col min="4377" max="4377" width="25.7109375" style="247" customWidth="1"/>
    <col min="4378" max="4378" width="21.5703125" style="247" customWidth="1"/>
    <col min="4379" max="4379" width="27" style="247" customWidth="1"/>
    <col min="4380" max="4381" width="8" style="247" customWidth="1"/>
    <col min="4382" max="4382" width="10.42578125" style="247" customWidth="1"/>
    <col min="4383" max="4383" width="9" style="247" customWidth="1"/>
    <col min="4384" max="4397" width="6.7109375" style="247" customWidth="1"/>
    <col min="4398" max="4398" width="10.140625" style="247" customWidth="1"/>
    <col min="4399" max="4399" width="9" style="247" customWidth="1"/>
    <col min="4400" max="4400" width="10.140625" style="247" customWidth="1"/>
    <col min="4401" max="4401" width="9.42578125" style="247" customWidth="1"/>
    <col min="4402" max="4402" width="12.7109375" style="247" customWidth="1"/>
    <col min="4403" max="4608" width="9.140625" style="247"/>
    <col min="4609" max="4609" width="71.5703125" style="247" customWidth="1"/>
    <col min="4610" max="4610" width="18.42578125" style="247" customWidth="1"/>
    <col min="4611" max="4611" width="0" style="247" hidden="1" customWidth="1"/>
    <col min="4612" max="4612" width="3.140625" style="247" customWidth="1"/>
    <col min="4613" max="4613" width="11.5703125" style="247" customWidth="1"/>
    <col min="4614" max="4616" width="11.85546875" style="247" customWidth="1"/>
    <col min="4617" max="4617" width="11.85546875" style="247" bestFit="1" customWidth="1"/>
    <col min="4618" max="4625" width="11.85546875" style="247" customWidth="1"/>
    <col min="4626" max="4626" width="8.7109375" style="247" customWidth="1"/>
    <col min="4627" max="4631" width="0" style="247" hidden="1" customWidth="1"/>
    <col min="4632" max="4632" width="13.42578125" style="247" customWidth="1"/>
    <col min="4633" max="4633" width="25.7109375" style="247" customWidth="1"/>
    <col min="4634" max="4634" width="21.5703125" style="247" customWidth="1"/>
    <col min="4635" max="4635" width="27" style="247" customWidth="1"/>
    <col min="4636" max="4637" width="8" style="247" customWidth="1"/>
    <col min="4638" max="4638" width="10.42578125" style="247" customWidth="1"/>
    <col min="4639" max="4639" width="9" style="247" customWidth="1"/>
    <col min="4640" max="4653" width="6.7109375" style="247" customWidth="1"/>
    <col min="4654" max="4654" width="10.140625" style="247" customWidth="1"/>
    <col min="4655" max="4655" width="9" style="247" customWidth="1"/>
    <col min="4656" max="4656" width="10.140625" style="247" customWidth="1"/>
    <col min="4657" max="4657" width="9.42578125" style="247" customWidth="1"/>
    <col min="4658" max="4658" width="12.7109375" style="247" customWidth="1"/>
    <col min="4659" max="4864" width="9.140625" style="247"/>
    <col min="4865" max="4865" width="71.5703125" style="247" customWidth="1"/>
    <col min="4866" max="4866" width="18.42578125" style="247" customWidth="1"/>
    <col min="4867" max="4867" width="0" style="247" hidden="1" customWidth="1"/>
    <col min="4868" max="4868" width="3.140625" style="247" customWidth="1"/>
    <col min="4869" max="4869" width="11.5703125" style="247" customWidth="1"/>
    <col min="4870" max="4872" width="11.85546875" style="247" customWidth="1"/>
    <col min="4873" max="4873" width="11.85546875" style="247" bestFit="1" customWidth="1"/>
    <col min="4874" max="4881" width="11.85546875" style="247" customWidth="1"/>
    <col min="4882" max="4882" width="8.7109375" style="247" customWidth="1"/>
    <col min="4883" max="4887" width="0" style="247" hidden="1" customWidth="1"/>
    <col min="4888" max="4888" width="13.42578125" style="247" customWidth="1"/>
    <col min="4889" max="4889" width="25.7109375" style="247" customWidth="1"/>
    <col min="4890" max="4890" width="21.5703125" style="247" customWidth="1"/>
    <col min="4891" max="4891" width="27" style="247" customWidth="1"/>
    <col min="4892" max="4893" width="8" style="247" customWidth="1"/>
    <col min="4894" max="4894" width="10.42578125" style="247" customWidth="1"/>
    <col min="4895" max="4895" width="9" style="247" customWidth="1"/>
    <col min="4896" max="4909" width="6.7109375" style="247" customWidth="1"/>
    <col min="4910" max="4910" width="10.140625" style="247" customWidth="1"/>
    <col min="4911" max="4911" width="9" style="247" customWidth="1"/>
    <col min="4912" max="4912" width="10.140625" style="247" customWidth="1"/>
    <col min="4913" max="4913" width="9.42578125" style="247" customWidth="1"/>
    <col min="4914" max="4914" width="12.7109375" style="247" customWidth="1"/>
    <col min="4915" max="5120" width="9.140625" style="247"/>
    <col min="5121" max="5121" width="71.5703125" style="247" customWidth="1"/>
    <col min="5122" max="5122" width="18.42578125" style="247" customWidth="1"/>
    <col min="5123" max="5123" width="0" style="247" hidden="1" customWidth="1"/>
    <col min="5124" max="5124" width="3.140625" style="247" customWidth="1"/>
    <col min="5125" max="5125" width="11.5703125" style="247" customWidth="1"/>
    <col min="5126" max="5128" width="11.85546875" style="247" customWidth="1"/>
    <col min="5129" max="5129" width="11.85546875" style="247" bestFit="1" customWidth="1"/>
    <col min="5130" max="5137" width="11.85546875" style="247" customWidth="1"/>
    <col min="5138" max="5138" width="8.7109375" style="247" customWidth="1"/>
    <col min="5139" max="5143" width="0" style="247" hidden="1" customWidth="1"/>
    <col min="5144" max="5144" width="13.42578125" style="247" customWidth="1"/>
    <col min="5145" max="5145" width="25.7109375" style="247" customWidth="1"/>
    <col min="5146" max="5146" width="21.5703125" style="247" customWidth="1"/>
    <col min="5147" max="5147" width="27" style="247" customWidth="1"/>
    <col min="5148" max="5149" width="8" style="247" customWidth="1"/>
    <col min="5150" max="5150" width="10.42578125" style="247" customWidth="1"/>
    <col min="5151" max="5151" width="9" style="247" customWidth="1"/>
    <col min="5152" max="5165" width="6.7109375" style="247" customWidth="1"/>
    <col min="5166" max="5166" width="10.140625" style="247" customWidth="1"/>
    <col min="5167" max="5167" width="9" style="247" customWidth="1"/>
    <col min="5168" max="5168" width="10.140625" style="247" customWidth="1"/>
    <col min="5169" max="5169" width="9.42578125" style="247" customWidth="1"/>
    <col min="5170" max="5170" width="12.7109375" style="247" customWidth="1"/>
    <col min="5171" max="5376" width="9.140625" style="247"/>
    <col min="5377" max="5377" width="71.5703125" style="247" customWidth="1"/>
    <col min="5378" max="5378" width="18.42578125" style="247" customWidth="1"/>
    <col min="5379" max="5379" width="0" style="247" hidden="1" customWidth="1"/>
    <col min="5380" max="5380" width="3.140625" style="247" customWidth="1"/>
    <col min="5381" max="5381" width="11.5703125" style="247" customWidth="1"/>
    <col min="5382" max="5384" width="11.85546875" style="247" customWidth="1"/>
    <col min="5385" max="5385" width="11.85546875" style="247" bestFit="1" customWidth="1"/>
    <col min="5386" max="5393" width="11.85546875" style="247" customWidth="1"/>
    <col min="5394" max="5394" width="8.7109375" style="247" customWidth="1"/>
    <col min="5395" max="5399" width="0" style="247" hidden="1" customWidth="1"/>
    <col min="5400" max="5400" width="13.42578125" style="247" customWidth="1"/>
    <col min="5401" max="5401" width="25.7109375" style="247" customWidth="1"/>
    <col min="5402" max="5402" width="21.5703125" style="247" customWidth="1"/>
    <col min="5403" max="5403" width="27" style="247" customWidth="1"/>
    <col min="5404" max="5405" width="8" style="247" customWidth="1"/>
    <col min="5406" max="5406" width="10.42578125" style="247" customWidth="1"/>
    <col min="5407" max="5407" width="9" style="247" customWidth="1"/>
    <col min="5408" max="5421" width="6.7109375" style="247" customWidth="1"/>
    <col min="5422" max="5422" width="10.140625" style="247" customWidth="1"/>
    <col min="5423" max="5423" width="9" style="247" customWidth="1"/>
    <col min="5424" max="5424" width="10.140625" style="247" customWidth="1"/>
    <col min="5425" max="5425" width="9.42578125" style="247" customWidth="1"/>
    <col min="5426" max="5426" width="12.7109375" style="247" customWidth="1"/>
    <col min="5427" max="5632" width="9.140625" style="247"/>
    <col min="5633" max="5633" width="71.5703125" style="247" customWidth="1"/>
    <col min="5634" max="5634" width="18.42578125" style="247" customWidth="1"/>
    <col min="5635" max="5635" width="0" style="247" hidden="1" customWidth="1"/>
    <col min="5636" max="5636" width="3.140625" style="247" customWidth="1"/>
    <col min="5637" max="5637" width="11.5703125" style="247" customWidth="1"/>
    <col min="5638" max="5640" width="11.85546875" style="247" customWidth="1"/>
    <col min="5641" max="5641" width="11.85546875" style="247" bestFit="1" customWidth="1"/>
    <col min="5642" max="5649" width="11.85546875" style="247" customWidth="1"/>
    <col min="5650" max="5650" width="8.7109375" style="247" customWidth="1"/>
    <col min="5651" max="5655" width="0" style="247" hidden="1" customWidth="1"/>
    <col min="5656" max="5656" width="13.42578125" style="247" customWidth="1"/>
    <col min="5657" max="5657" width="25.7109375" style="247" customWidth="1"/>
    <col min="5658" max="5658" width="21.5703125" style="247" customWidth="1"/>
    <col min="5659" max="5659" width="27" style="247" customWidth="1"/>
    <col min="5660" max="5661" width="8" style="247" customWidth="1"/>
    <col min="5662" max="5662" width="10.42578125" style="247" customWidth="1"/>
    <col min="5663" max="5663" width="9" style="247" customWidth="1"/>
    <col min="5664" max="5677" width="6.7109375" style="247" customWidth="1"/>
    <col min="5678" max="5678" width="10.140625" style="247" customWidth="1"/>
    <col min="5679" max="5679" width="9" style="247" customWidth="1"/>
    <col min="5680" max="5680" width="10.140625" style="247" customWidth="1"/>
    <col min="5681" max="5681" width="9.42578125" style="247" customWidth="1"/>
    <col min="5682" max="5682" width="12.7109375" style="247" customWidth="1"/>
    <col min="5683" max="5888" width="9.140625" style="247"/>
    <col min="5889" max="5889" width="71.5703125" style="247" customWidth="1"/>
    <col min="5890" max="5890" width="18.42578125" style="247" customWidth="1"/>
    <col min="5891" max="5891" width="0" style="247" hidden="1" customWidth="1"/>
    <col min="5892" max="5892" width="3.140625" style="247" customWidth="1"/>
    <col min="5893" max="5893" width="11.5703125" style="247" customWidth="1"/>
    <col min="5894" max="5896" width="11.85546875" style="247" customWidth="1"/>
    <col min="5897" max="5897" width="11.85546875" style="247" bestFit="1" customWidth="1"/>
    <col min="5898" max="5905" width="11.85546875" style="247" customWidth="1"/>
    <col min="5906" max="5906" width="8.7109375" style="247" customWidth="1"/>
    <col min="5907" max="5911" width="0" style="247" hidden="1" customWidth="1"/>
    <col min="5912" max="5912" width="13.42578125" style="247" customWidth="1"/>
    <col min="5913" max="5913" width="25.7109375" style="247" customWidth="1"/>
    <col min="5914" max="5914" width="21.5703125" style="247" customWidth="1"/>
    <col min="5915" max="5915" width="27" style="247" customWidth="1"/>
    <col min="5916" max="5917" width="8" style="247" customWidth="1"/>
    <col min="5918" max="5918" width="10.42578125" style="247" customWidth="1"/>
    <col min="5919" max="5919" width="9" style="247" customWidth="1"/>
    <col min="5920" max="5933" width="6.7109375" style="247" customWidth="1"/>
    <col min="5934" max="5934" width="10.140625" style="247" customWidth="1"/>
    <col min="5935" max="5935" width="9" style="247" customWidth="1"/>
    <col min="5936" max="5936" width="10.140625" style="247" customWidth="1"/>
    <col min="5937" max="5937" width="9.42578125" style="247" customWidth="1"/>
    <col min="5938" max="5938" width="12.7109375" style="247" customWidth="1"/>
    <col min="5939" max="6144" width="9.140625" style="247"/>
    <col min="6145" max="6145" width="71.5703125" style="247" customWidth="1"/>
    <col min="6146" max="6146" width="18.42578125" style="247" customWidth="1"/>
    <col min="6147" max="6147" width="0" style="247" hidden="1" customWidth="1"/>
    <col min="6148" max="6148" width="3.140625" style="247" customWidth="1"/>
    <col min="6149" max="6149" width="11.5703125" style="247" customWidth="1"/>
    <col min="6150" max="6152" width="11.85546875" style="247" customWidth="1"/>
    <col min="6153" max="6153" width="11.85546875" style="247" bestFit="1" customWidth="1"/>
    <col min="6154" max="6161" width="11.85546875" style="247" customWidth="1"/>
    <col min="6162" max="6162" width="8.7109375" style="247" customWidth="1"/>
    <col min="6163" max="6167" width="0" style="247" hidden="1" customWidth="1"/>
    <col min="6168" max="6168" width="13.42578125" style="247" customWidth="1"/>
    <col min="6169" max="6169" width="25.7109375" style="247" customWidth="1"/>
    <col min="6170" max="6170" width="21.5703125" style="247" customWidth="1"/>
    <col min="6171" max="6171" width="27" style="247" customWidth="1"/>
    <col min="6172" max="6173" width="8" style="247" customWidth="1"/>
    <col min="6174" max="6174" width="10.42578125" style="247" customWidth="1"/>
    <col min="6175" max="6175" width="9" style="247" customWidth="1"/>
    <col min="6176" max="6189" width="6.7109375" style="247" customWidth="1"/>
    <col min="6190" max="6190" width="10.140625" style="247" customWidth="1"/>
    <col min="6191" max="6191" width="9" style="247" customWidth="1"/>
    <col min="6192" max="6192" width="10.140625" style="247" customWidth="1"/>
    <col min="6193" max="6193" width="9.42578125" style="247" customWidth="1"/>
    <col min="6194" max="6194" width="12.7109375" style="247" customWidth="1"/>
    <col min="6195" max="6400" width="9.140625" style="247"/>
    <col min="6401" max="6401" width="71.5703125" style="247" customWidth="1"/>
    <col min="6402" max="6402" width="18.42578125" style="247" customWidth="1"/>
    <col min="6403" max="6403" width="0" style="247" hidden="1" customWidth="1"/>
    <col min="6404" max="6404" width="3.140625" style="247" customWidth="1"/>
    <col min="6405" max="6405" width="11.5703125" style="247" customWidth="1"/>
    <col min="6406" max="6408" width="11.85546875" style="247" customWidth="1"/>
    <col min="6409" max="6409" width="11.85546875" style="247" bestFit="1" customWidth="1"/>
    <col min="6410" max="6417" width="11.85546875" style="247" customWidth="1"/>
    <col min="6418" max="6418" width="8.7109375" style="247" customWidth="1"/>
    <col min="6419" max="6423" width="0" style="247" hidden="1" customWidth="1"/>
    <col min="6424" max="6424" width="13.42578125" style="247" customWidth="1"/>
    <col min="6425" max="6425" width="25.7109375" style="247" customWidth="1"/>
    <col min="6426" max="6426" width="21.5703125" style="247" customWidth="1"/>
    <col min="6427" max="6427" width="27" style="247" customWidth="1"/>
    <col min="6428" max="6429" width="8" style="247" customWidth="1"/>
    <col min="6430" max="6430" width="10.42578125" style="247" customWidth="1"/>
    <col min="6431" max="6431" width="9" style="247" customWidth="1"/>
    <col min="6432" max="6445" width="6.7109375" style="247" customWidth="1"/>
    <col min="6446" max="6446" width="10.140625" style="247" customWidth="1"/>
    <col min="6447" max="6447" width="9" style="247" customWidth="1"/>
    <col min="6448" max="6448" width="10.140625" style="247" customWidth="1"/>
    <col min="6449" max="6449" width="9.42578125" style="247" customWidth="1"/>
    <col min="6450" max="6450" width="12.7109375" style="247" customWidth="1"/>
    <col min="6451" max="6656" width="9.140625" style="247"/>
    <col min="6657" max="6657" width="71.5703125" style="247" customWidth="1"/>
    <col min="6658" max="6658" width="18.42578125" style="247" customWidth="1"/>
    <col min="6659" max="6659" width="0" style="247" hidden="1" customWidth="1"/>
    <col min="6660" max="6660" width="3.140625" style="247" customWidth="1"/>
    <col min="6661" max="6661" width="11.5703125" style="247" customWidth="1"/>
    <col min="6662" max="6664" width="11.85546875" style="247" customWidth="1"/>
    <col min="6665" max="6665" width="11.85546875" style="247" bestFit="1" customWidth="1"/>
    <col min="6666" max="6673" width="11.85546875" style="247" customWidth="1"/>
    <col min="6674" max="6674" width="8.7109375" style="247" customWidth="1"/>
    <col min="6675" max="6679" width="0" style="247" hidden="1" customWidth="1"/>
    <col min="6680" max="6680" width="13.42578125" style="247" customWidth="1"/>
    <col min="6681" max="6681" width="25.7109375" style="247" customWidth="1"/>
    <col min="6682" max="6682" width="21.5703125" style="247" customWidth="1"/>
    <col min="6683" max="6683" width="27" style="247" customWidth="1"/>
    <col min="6684" max="6685" width="8" style="247" customWidth="1"/>
    <col min="6686" max="6686" width="10.42578125" style="247" customWidth="1"/>
    <col min="6687" max="6687" width="9" style="247" customWidth="1"/>
    <col min="6688" max="6701" width="6.7109375" style="247" customWidth="1"/>
    <col min="6702" max="6702" width="10.140625" style="247" customWidth="1"/>
    <col min="6703" max="6703" width="9" style="247" customWidth="1"/>
    <col min="6704" max="6704" width="10.140625" style="247" customWidth="1"/>
    <col min="6705" max="6705" width="9.42578125" style="247" customWidth="1"/>
    <col min="6706" max="6706" width="12.7109375" style="247" customWidth="1"/>
    <col min="6707" max="6912" width="9.140625" style="247"/>
    <col min="6913" max="6913" width="71.5703125" style="247" customWidth="1"/>
    <col min="6914" max="6914" width="18.42578125" style="247" customWidth="1"/>
    <col min="6915" max="6915" width="0" style="247" hidden="1" customWidth="1"/>
    <col min="6916" max="6916" width="3.140625" style="247" customWidth="1"/>
    <col min="6917" max="6917" width="11.5703125" style="247" customWidth="1"/>
    <col min="6918" max="6920" width="11.85546875" style="247" customWidth="1"/>
    <col min="6921" max="6921" width="11.85546875" style="247" bestFit="1" customWidth="1"/>
    <col min="6922" max="6929" width="11.85546875" style="247" customWidth="1"/>
    <col min="6930" max="6930" width="8.7109375" style="247" customWidth="1"/>
    <col min="6931" max="6935" width="0" style="247" hidden="1" customWidth="1"/>
    <col min="6936" max="6936" width="13.42578125" style="247" customWidth="1"/>
    <col min="6937" max="6937" width="25.7109375" style="247" customWidth="1"/>
    <col min="6938" max="6938" width="21.5703125" style="247" customWidth="1"/>
    <col min="6939" max="6939" width="27" style="247" customWidth="1"/>
    <col min="6940" max="6941" width="8" style="247" customWidth="1"/>
    <col min="6942" max="6942" width="10.42578125" style="247" customWidth="1"/>
    <col min="6943" max="6943" width="9" style="247" customWidth="1"/>
    <col min="6944" max="6957" width="6.7109375" style="247" customWidth="1"/>
    <col min="6958" max="6958" width="10.140625" style="247" customWidth="1"/>
    <col min="6959" max="6959" width="9" style="247" customWidth="1"/>
    <col min="6960" max="6960" width="10.140625" style="247" customWidth="1"/>
    <col min="6961" max="6961" width="9.42578125" style="247" customWidth="1"/>
    <col min="6962" max="6962" width="12.7109375" style="247" customWidth="1"/>
    <col min="6963" max="7168" width="9.140625" style="247"/>
    <col min="7169" max="7169" width="71.5703125" style="247" customWidth="1"/>
    <col min="7170" max="7170" width="18.42578125" style="247" customWidth="1"/>
    <col min="7171" max="7171" width="0" style="247" hidden="1" customWidth="1"/>
    <col min="7172" max="7172" width="3.140625" style="247" customWidth="1"/>
    <col min="7173" max="7173" width="11.5703125" style="247" customWidth="1"/>
    <col min="7174" max="7176" width="11.85546875" style="247" customWidth="1"/>
    <col min="7177" max="7177" width="11.85546875" style="247" bestFit="1" customWidth="1"/>
    <col min="7178" max="7185" width="11.85546875" style="247" customWidth="1"/>
    <col min="7186" max="7186" width="8.7109375" style="247" customWidth="1"/>
    <col min="7187" max="7191" width="0" style="247" hidden="1" customWidth="1"/>
    <col min="7192" max="7192" width="13.42578125" style="247" customWidth="1"/>
    <col min="7193" max="7193" width="25.7109375" style="247" customWidth="1"/>
    <col min="7194" max="7194" width="21.5703125" style="247" customWidth="1"/>
    <col min="7195" max="7195" width="27" style="247" customWidth="1"/>
    <col min="7196" max="7197" width="8" style="247" customWidth="1"/>
    <col min="7198" max="7198" width="10.42578125" style="247" customWidth="1"/>
    <col min="7199" max="7199" width="9" style="247" customWidth="1"/>
    <col min="7200" max="7213" width="6.7109375" style="247" customWidth="1"/>
    <col min="7214" max="7214" width="10.140625" style="247" customWidth="1"/>
    <col min="7215" max="7215" width="9" style="247" customWidth="1"/>
    <col min="7216" max="7216" width="10.140625" style="247" customWidth="1"/>
    <col min="7217" max="7217" width="9.42578125" style="247" customWidth="1"/>
    <col min="7218" max="7218" width="12.7109375" style="247" customWidth="1"/>
    <col min="7219" max="7424" width="9.140625" style="247"/>
    <col min="7425" max="7425" width="71.5703125" style="247" customWidth="1"/>
    <col min="7426" max="7426" width="18.42578125" style="247" customWidth="1"/>
    <col min="7427" max="7427" width="0" style="247" hidden="1" customWidth="1"/>
    <col min="7428" max="7428" width="3.140625" style="247" customWidth="1"/>
    <col min="7429" max="7429" width="11.5703125" style="247" customWidth="1"/>
    <col min="7430" max="7432" width="11.85546875" style="247" customWidth="1"/>
    <col min="7433" max="7433" width="11.85546875" style="247" bestFit="1" customWidth="1"/>
    <col min="7434" max="7441" width="11.85546875" style="247" customWidth="1"/>
    <col min="7442" max="7442" width="8.7109375" style="247" customWidth="1"/>
    <col min="7443" max="7447" width="0" style="247" hidden="1" customWidth="1"/>
    <col min="7448" max="7448" width="13.42578125" style="247" customWidth="1"/>
    <col min="7449" max="7449" width="25.7109375" style="247" customWidth="1"/>
    <col min="7450" max="7450" width="21.5703125" style="247" customWidth="1"/>
    <col min="7451" max="7451" width="27" style="247" customWidth="1"/>
    <col min="7452" max="7453" width="8" style="247" customWidth="1"/>
    <col min="7454" max="7454" width="10.42578125" style="247" customWidth="1"/>
    <col min="7455" max="7455" width="9" style="247" customWidth="1"/>
    <col min="7456" max="7469" width="6.7109375" style="247" customWidth="1"/>
    <col min="7470" max="7470" width="10.140625" style="247" customWidth="1"/>
    <col min="7471" max="7471" width="9" style="247" customWidth="1"/>
    <col min="7472" max="7472" width="10.140625" style="247" customWidth="1"/>
    <col min="7473" max="7473" width="9.42578125" style="247" customWidth="1"/>
    <col min="7474" max="7474" width="12.7109375" style="247" customWidth="1"/>
    <col min="7475" max="7680" width="9.140625" style="247"/>
    <col min="7681" max="7681" width="71.5703125" style="247" customWidth="1"/>
    <col min="7682" max="7682" width="18.42578125" style="247" customWidth="1"/>
    <col min="7683" max="7683" width="0" style="247" hidden="1" customWidth="1"/>
    <col min="7684" max="7684" width="3.140625" style="247" customWidth="1"/>
    <col min="7685" max="7685" width="11.5703125" style="247" customWidth="1"/>
    <col min="7686" max="7688" width="11.85546875" style="247" customWidth="1"/>
    <col min="7689" max="7689" width="11.85546875" style="247" bestFit="1" customWidth="1"/>
    <col min="7690" max="7697" width="11.85546875" style="247" customWidth="1"/>
    <col min="7698" max="7698" width="8.7109375" style="247" customWidth="1"/>
    <col min="7699" max="7703" width="0" style="247" hidden="1" customWidth="1"/>
    <col min="7704" max="7704" width="13.42578125" style="247" customWidth="1"/>
    <col min="7705" max="7705" width="25.7109375" style="247" customWidth="1"/>
    <col min="7706" max="7706" width="21.5703125" style="247" customWidth="1"/>
    <col min="7707" max="7707" width="27" style="247" customWidth="1"/>
    <col min="7708" max="7709" width="8" style="247" customWidth="1"/>
    <col min="7710" max="7710" width="10.42578125" style="247" customWidth="1"/>
    <col min="7711" max="7711" width="9" style="247" customWidth="1"/>
    <col min="7712" max="7725" width="6.7109375" style="247" customWidth="1"/>
    <col min="7726" max="7726" width="10.140625" style="247" customWidth="1"/>
    <col min="7727" max="7727" width="9" style="247" customWidth="1"/>
    <col min="7728" max="7728" width="10.140625" style="247" customWidth="1"/>
    <col min="7729" max="7729" width="9.42578125" style="247" customWidth="1"/>
    <col min="7730" max="7730" width="12.7109375" style="247" customWidth="1"/>
    <col min="7731" max="7936" width="9.140625" style="247"/>
    <col min="7937" max="7937" width="71.5703125" style="247" customWidth="1"/>
    <col min="7938" max="7938" width="18.42578125" style="247" customWidth="1"/>
    <col min="7939" max="7939" width="0" style="247" hidden="1" customWidth="1"/>
    <col min="7940" max="7940" width="3.140625" style="247" customWidth="1"/>
    <col min="7941" max="7941" width="11.5703125" style="247" customWidth="1"/>
    <col min="7942" max="7944" width="11.85546875" style="247" customWidth="1"/>
    <col min="7945" max="7945" width="11.85546875" style="247" bestFit="1" customWidth="1"/>
    <col min="7946" max="7953" width="11.85546875" style="247" customWidth="1"/>
    <col min="7954" max="7954" width="8.7109375" style="247" customWidth="1"/>
    <col min="7955" max="7959" width="0" style="247" hidden="1" customWidth="1"/>
    <col min="7960" max="7960" width="13.42578125" style="247" customWidth="1"/>
    <col min="7961" max="7961" width="25.7109375" style="247" customWidth="1"/>
    <col min="7962" max="7962" width="21.5703125" style="247" customWidth="1"/>
    <col min="7963" max="7963" width="27" style="247" customWidth="1"/>
    <col min="7964" max="7965" width="8" style="247" customWidth="1"/>
    <col min="7966" max="7966" width="10.42578125" style="247" customWidth="1"/>
    <col min="7967" max="7967" width="9" style="247" customWidth="1"/>
    <col min="7968" max="7981" width="6.7109375" style="247" customWidth="1"/>
    <col min="7982" max="7982" width="10.140625" style="247" customWidth="1"/>
    <col min="7983" max="7983" width="9" style="247" customWidth="1"/>
    <col min="7984" max="7984" width="10.140625" style="247" customWidth="1"/>
    <col min="7985" max="7985" width="9.42578125" style="247" customWidth="1"/>
    <col min="7986" max="7986" width="12.7109375" style="247" customWidth="1"/>
    <col min="7987" max="8192" width="9.140625" style="247"/>
    <col min="8193" max="8193" width="71.5703125" style="247" customWidth="1"/>
    <col min="8194" max="8194" width="18.42578125" style="247" customWidth="1"/>
    <col min="8195" max="8195" width="0" style="247" hidden="1" customWidth="1"/>
    <col min="8196" max="8196" width="3.140625" style="247" customWidth="1"/>
    <col min="8197" max="8197" width="11.5703125" style="247" customWidth="1"/>
    <col min="8198" max="8200" width="11.85546875" style="247" customWidth="1"/>
    <col min="8201" max="8201" width="11.85546875" style="247" bestFit="1" customWidth="1"/>
    <col min="8202" max="8209" width="11.85546875" style="247" customWidth="1"/>
    <col min="8210" max="8210" width="8.7109375" style="247" customWidth="1"/>
    <col min="8211" max="8215" width="0" style="247" hidden="1" customWidth="1"/>
    <col min="8216" max="8216" width="13.42578125" style="247" customWidth="1"/>
    <col min="8217" max="8217" width="25.7109375" style="247" customWidth="1"/>
    <col min="8218" max="8218" width="21.5703125" style="247" customWidth="1"/>
    <col min="8219" max="8219" width="27" style="247" customWidth="1"/>
    <col min="8220" max="8221" width="8" style="247" customWidth="1"/>
    <col min="8222" max="8222" width="10.42578125" style="247" customWidth="1"/>
    <col min="8223" max="8223" width="9" style="247" customWidth="1"/>
    <col min="8224" max="8237" width="6.7109375" style="247" customWidth="1"/>
    <col min="8238" max="8238" width="10.140625" style="247" customWidth="1"/>
    <col min="8239" max="8239" width="9" style="247" customWidth="1"/>
    <col min="8240" max="8240" width="10.140625" style="247" customWidth="1"/>
    <col min="8241" max="8241" width="9.42578125" style="247" customWidth="1"/>
    <col min="8242" max="8242" width="12.7109375" style="247" customWidth="1"/>
    <col min="8243" max="8448" width="9.140625" style="247"/>
    <col min="8449" max="8449" width="71.5703125" style="247" customWidth="1"/>
    <col min="8450" max="8450" width="18.42578125" style="247" customWidth="1"/>
    <col min="8451" max="8451" width="0" style="247" hidden="1" customWidth="1"/>
    <col min="8452" max="8452" width="3.140625" style="247" customWidth="1"/>
    <col min="8453" max="8453" width="11.5703125" style="247" customWidth="1"/>
    <col min="8454" max="8456" width="11.85546875" style="247" customWidth="1"/>
    <col min="8457" max="8457" width="11.85546875" style="247" bestFit="1" customWidth="1"/>
    <col min="8458" max="8465" width="11.85546875" style="247" customWidth="1"/>
    <col min="8466" max="8466" width="8.7109375" style="247" customWidth="1"/>
    <col min="8467" max="8471" width="0" style="247" hidden="1" customWidth="1"/>
    <col min="8472" max="8472" width="13.42578125" style="247" customWidth="1"/>
    <col min="8473" max="8473" width="25.7109375" style="247" customWidth="1"/>
    <col min="8474" max="8474" width="21.5703125" style="247" customWidth="1"/>
    <col min="8475" max="8475" width="27" style="247" customWidth="1"/>
    <col min="8476" max="8477" width="8" style="247" customWidth="1"/>
    <col min="8478" max="8478" width="10.42578125" style="247" customWidth="1"/>
    <col min="8479" max="8479" width="9" style="247" customWidth="1"/>
    <col min="8480" max="8493" width="6.7109375" style="247" customWidth="1"/>
    <col min="8494" max="8494" width="10.140625" style="247" customWidth="1"/>
    <col min="8495" max="8495" width="9" style="247" customWidth="1"/>
    <col min="8496" max="8496" width="10.140625" style="247" customWidth="1"/>
    <col min="8497" max="8497" width="9.42578125" style="247" customWidth="1"/>
    <col min="8498" max="8498" width="12.7109375" style="247" customWidth="1"/>
    <col min="8499" max="8704" width="9.140625" style="247"/>
    <col min="8705" max="8705" width="71.5703125" style="247" customWidth="1"/>
    <col min="8706" max="8706" width="18.42578125" style="247" customWidth="1"/>
    <col min="8707" max="8707" width="0" style="247" hidden="1" customWidth="1"/>
    <col min="8708" max="8708" width="3.140625" style="247" customWidth="1"/>
    <col min="8709" max="8709" width="11.5703125" style="247" customWidth="1"/>
    <col min="8710" max="8712" width="11.85546875" style="247" customWidth="1"/>
    <col min="8713" max="8713" width="11.85546875" style="247" bestFit="1" customWidth="1"/>
    <col min="8714" max="8721" width="11.85546875" style="247" customWidth="1"/>
    <col min="8722" max="8722" width="8.7109375" style="247" customWidth="1"/>
    <col min="8723" max="8727" width="0" style="247" hidden="1" customWidth="1"/>
    <col min="8728" max="8728" width="13.42578125" style="247" customWidth="1"/>
    <col min="8729" max="8729" width="25.7109375" style="247" customWidth="1"/>
    <col min="8730" max="8730" width="21.5703125" style="247" customWidth="1"/>
    <col min="8731" max="8731" width="27" style="247" customWidth="1"/>
    <col min="8732" max="8733" width="8" style="247" customWidth="1"/>
    <col min="8734" max="8734" width="10.42578125" style="247" customWidth="1"/>
    <col min="8735" max="8735" width="9" style="247" customWidth="1"/>
    <col min="8736" max="8749" width="6.7109375" style="247" customWidth="1"/>
    <col min="8750" max="8750" width="10.140625" style="247" customWidth="1"/>
    <col min="8751" max="8751" width="9" style="247" customWidth="1"/>
    <col min="8752" max="8752" width="10.140625" style="247" customWidth="1"/>
    <col min="8753" max="8753" width="9.42578125" style="247" customWidth="1"/>
    <col min="8754" max="8754" width="12.7109375" style="247" customWidth="1"/>
    <col min="8755" max="8960" width="9.140625" style="247"/>
    <col min="8961" max="8961" width="71.5703125" style="247" customWidth="1"/>
    <col min="8962" max="8962" width="18.42578125" style="247" customWidth="1"/>
    <col min="8963" max="8963" width="0" style="247" hidden="1" customWidth="1"/>
    <col min="8964" max="8964" width="3.140625" style="247" customWidth="1"/>
    <col min="8965" max="8965" width="11.5703125" style="247" customWidth="1"/>
    <col min="8966" max="8968" width="11.85546875" style="247" customWidth="1"/>
    <col min="8969" max="8969" width="11.85546875" style="247" bestFit="1" customWidth="1"/>
    <col min="8970" max="8977" width="11.85546875" style="247" customWidth="1"/>
    <col min="8978" max="8978" width="8.7109375" style="247" customWidth="1"/>
    <col min="8979" max="8983" width="0" style="247" hidden="1" customWidth="1"/>
    <col min="8984" max="8984" width="13.42578125" style="247" customWidth="1"/>
    <col min="8985" max="8985" width="25.7109375" style="247" customWidth="1"/>
    <col min="8986" max="8986" width="21.5703125" style="247" customWidth="1"/>
    <col min="8987" max="8987" width="27" style="247" customWidth="1"/>
    <col min="8988" max="8989" width="8" style="247" customWidth="1"/>
    <col min="8990" max="8990" width="10.42578125" style="247" customWidth="1"/>
    <col min="8991" max="8991" width="9" style="247" customWidth="1"/>
    <col min="8992" max="9005" width="6.7109375" style="247" customWidth="1"/>
    <col min="9006" max="9006" width="10.140625" style="247" customWidth="1"/>
    <col min="9007" max="9007" width="9" style="247" customWidth="1"/>
    <col min="9008" max="9008" width="10.140625" style="247" customWidth="1"/>
    <col min="9009" max="9009" width="9.42578125" style="247" customWidth="1"/>
    <col min="9010" max="9010" width="12.7109375" style="247" customWidth="1"/>
    <col min="9011" max="9216" width="9.140625" style="247"/>
    <col min="9217" max="9217" width="71.5703125" style="247" customWidth="1"/>
    <col min="9218" max="9218" width="18.42578125" style="247" customWidth="1"/>
    <col min="9219" max="9219" width="0" style="247" hidden="1" customWidth="1"/>
    <col min="9220" max="9220" width="3.140625" style="247" customWidth="1"/>
    <col min="9221" max="9221" width="11.5703125" style="247" customWidth="1"/>
    <col min="9222" max="9224" width="11.85546875" style="247" customWidth="1"/>
    <col min="9225" max="9225" width="11.85546875" style="247" bestFit="1" customWidth="1"/>
    <col min="9226" max="9233" width="11.85546875" style="247" customWidth="1"/>
    <col min="9234" max="9234" width="8.7109375" style="247" customWidth="1"/>
    <col min="9235" max="9239" width="0" style="247" hidden="1" customWidth="1"/>
    <col min="9240" max="9240" width="13.42578125" style="247" customWidth="1"/>
    <col min="9241" max="9241" width="25.7109375" style="247" customWidth="1"/>
    <col min="9242" max="9242" width="21.5703125" style="247" customWidth="1"/>
    <col min="9243" max="9243" width="27" style="247" customWidth="1"/>
    <col min="9244" max="9245" width="8" style="247" customWidth="1"/>
    <col min="9246" max="9246" width="10.42578125" style="247" customWidth="1"/>
    <col min="9247" max="9247" width="9" style="247" customWidth="1"/>
    <col min="9248" max="9261" width="6.7109375" style="247" customWidth="1"/>
    <col min="9262" max="9262" width="10.140625" style="247" customWidth="1"/>
    <col min="9263" max="9263" width="9" style="247" customWidth="1"/>
    <col min="9264" max="9264" width="10.140625" style="247" customWidth="1"/>
    <col min="9265" max="9265" width="9.42578125" style="247" customWidth="1"/>
    <col min="9266" max="9266" width="12.7109375" style="247" customWidth="1"/>
    <col min="9267" max="9472" width="9.140625" style="247"/>
    <col min="9473" max="9473" width="71.5703125" style="247" customWidth="1"/>
    <col min="9474" max="9474" width="18.42578125" style="247" customWidth="1"/>
    <col min="9475" max="9475" width="0" style="247" hidden="1" customWidth="1"/>
    <col min="9476" max="9476" width="3.140625" style="247" customWidth="1"/>
    <col min="9477" max="9477" width="11.5703125" style="247" customWidth="1"/>
    <col min="9478" max="9480" width="11.85546875" style="247" customWidth="1"/>
    <col min="9481" max="9481" width="11.85546875" style="247" bestFit="1" customWidth="1"/>
    <col min="9482" max="9489" width="11.85546875" style="247" customWidth="1"/>
    <col min="9490" max="9490" width="8.7109375" style="247" customWidth="1"/>
    <col min="9491" max="9495" width="0" style="247" hidden="1" customWidth="1"/>
    <col min="9496" max="9496" width="13.42578125" style="247" customWidth="1"/>
    <col min="9497" max="9497" width="25.7109375" style="247" customWidth="1"/>
    <col min="9498" max="9498" width="21.5703125" style="247" customWidth="1"/>
    <col min="9499" max="9499" width="27" style="247" customWidth="1"/>
    <col min="9500" max="9501" width="8" style="247" customWidth="1"/>
    <col min="9502" max="9502" width="10.42578125" style="247" customWidth="1"/>
    <col min="9503" max="9503" width="9" style="247" customWidth="1"/>
    <col min="9504" max="9517" width="6.7109375" style="247" customWidth="1"/>
    <col min="9518" max="9518" width="10.140625" style="247" customWidth="1"/>
    <col min="9519" max="9519" width="9" style="247" customWidth="1"/>
    <col min="9520" max="9520" width="10.140625" style="247" customWidth="1"/>
    <col min="9521" max="9521" width="9.42578125" style="247" customWidth="1"/>
    <col min="9522" max="9522" width="12.7109375" style="247" customWidth="1"/>
    <col min="9523" max="9728" width="9.140625" style="247"/>
    <col min="9729" max="9729" width="71.5703125" style="247" customWidth="1"/>
    <col min="9730" max="9730" width="18.42578125" style="247" customWidth="1"/>
    <col min="9731" max="9731" width="0" style="247" hidden="1" customWidth="1"/>
    <col min="9732" max="9732" width="3.140625" style="247" customWidth="1"/>
    <col min="9733" max="9733" width="11.5703125" style="247" customWidth="1"/>
    <col min="9734" max="9736" width="11.85546875" style="247" customWidth="1"/>
    <col min="9737" max="9737" width="11.85546875" style="247" bestFit="1" customWidth="1"/>
    <col min="9738" max="9745" width="11.85546875" style="247" customWidth="1"/>
    <col min="9746" max="9746" width="8.7109375" style="247" customWidth="1"/>
    <col min="9747" max="9751" width="0" style="247" hidden="1" customWidth="1"/>
    <col min="9752" max="9752" width="13.42578125" style="247" customWidth="1"/>
    <col min="9753" max="9753" width="25.7109375" style="247" customWidth="1"/>
    <col min="9754" max="9754" width="21.5703125" style="247" customWidth="1"/>
    <col min="9755" max="9755" width="27" style="247" customWidth="1"/>
    <col min="9756" max="9757" width="8" style="247" customWidth="1"/>
    <col min="9758" max="9758" width="10.42578125" style="247" customWidth="1"/>
    <col min="9759" max="9759" width="9" style="247" customWidth="1"/>
    <col min="9760" max="9773" width="6.7109375" style="247" customWidth="1"/>
    <col min="9774" max="9774" width="10.140625" style="247" customWidth="1"/>
    <col min="9775" max="9775" width="9" style="247" customWidth="1"/>
    <col min="9776" max="9776" width="10.140625" style="247" customWidth="1"/>
    <col min="9777" max="9777" width="9.42578125" style="247" customWidth="1"/>
    <col min="9778" max="9778" width="12.7109375" style="247" customWidth="1"/>
    <col min="9779" max="9984" width="9.140625" style="247"/>
    <col min="9985" max="9985" width="71.5703125" style="247" customWidth="1"/>
    <col min="9986" max="9986" width="18.42578125" style="247" customWidth="1"/>
    <col min="9987" max="9987" width="0" style="247" hidden="1" customWidth="1"/>
    <col min="9988" max="9988" width="3.140625" style="247" customWidth="1"/>
    <col min="9989" max="9989" width="11.5703125" style="247" customWidth="1"/>
    <col min="9990" max="9992" width="11.85546875" style="247" customWidth="1"/>
    <col min="9993" max="9993" width="11.85546875" style="247" bestFit="1" customWidth="1"/>
    <col min="9994" max="10001" width="11.85546875" style="247" customWidth="1"/>
    <col min="10002" max="10002" width="8.7109375" style="247" customWidth="1"/>
    <col min="10003" max="10007" width="0" style="247" hidden="1" customWidth="1"/>
    <col min="10008" max="10008" width="13.42578125" style="247" customWidth="1"/>
    <col min="10009" max="10009" width="25.7109375" style="247" customWidth="1"/>
    <col min="10010" max="10010" width="21.5703125" style="247" customWidth="1"/>
    <col min="10011" max="10011" width="27" style="247" customWidth="1"/>
    <col min="10012" max="10013" width="8" style="247" customWidth="1"/>
    <col min="10014" max="10014" width="10.42578125" style="247" customWidth="1"/>
    <col min="10015" max="10015" width="9" style="247" customWidth="1"/>
    <col min="10016" max="10029" width="6.7109375" style="247" customWidth="1"/>
    <col min="10030" max="10030" width="10.140625" style="247" customWidth="1"/>
    <col min="10031" max="10031" width="9" style="247" customWidth="1"/>
    <col min="10032" max="10032" width="10.140625" style="247" customWidth="1"/>
    <col min="10033" max="10033" width="9.42578125" style="247" customWidth="1"/>
    <col min="10034" max="10034" width="12.7109375" style="247" customWidth="1"/>
    <col min="10035" max="10240" width="9.140625" style="247"/>
    <col min="10241" max="10241" width="71.5703125" style="247" customWidth="1"/>
    <col min="10242" max="10242" width="18.42578125" style="247" customWidth="1"/>
    <col min="10243" max="10243" width="0" style="247" hidden="1" customWidth="1"/>
    <col min="10244" max="10244" width="3.140625" style="247" customWidth="1"/>
    <col min="10245" max="10245" width="11.5703125" style="247" customWidth="1"/>
    <col min="10246" max="10248" width="11.85546875" style="247" customWidth="1"/>
    <col min="10249" max="10249" width="11.85546875" style="247" bestFit="1" customWidth="1"/>
    <col min="10250" max="10257" width="11.85546875" style="247" customWidth="1"/>
    <col min="10258" max="10258" width="8.7109375" style="247" customWidth="1"/>
    <col min="10259" max="10263" width="0" style="247" hidden="1" customWidth="1"/>
    <col min="10264" max="10264" width="13.42578125" style="247" customWidth="1"/>
    <col min="10265" max="10265" width="25.7109375" style="247" customWidth="1"/>
    <col min="10266" max="10266" width="21.5703125" style="247" customWidth="1"/>
    <col min="10267" max="10267" width="27" style="247" customWidth="1"/>
    <col min="10268" max="10269" width="8" style="247" customWidth="1"/>
    <col min="10270" max="10270" width="10.42578125" style="247" customWidth="1"/>
    <col min="10271" max="10271" width="9" style="247" customWidth="1"/>
    <col min="10272" max="10285" width="6.7109375" style="247" customWidth="1"/>
    <col min="10286" max="10286" width="10.140625" style="247" customWidth="1"/>
    <col min="10287" max="10287" width="9" style="247" customWidth="1"/>
    <col min="10288" max="10288" width="10.140625" style="247" customWidth="1"/>
    <col min="10289" max="10289" width="9.42578125" style="247" customWidth="1"/>
    <col min="10290" max="10290" width="12.7109375" style="247" customWidth="1"/>
    <col min="10291" max="10496" width="9.140625" style="247"/>
    <col min="10497" max="10497" width="71.5703125" style="247" customWidth="1"/>
    <col min="10498" max="10498" width="18.42578125" style="247" customWidth="1"/>
    <col min="10499" max="10499" width="0" style="247" hidden="1" customWidth="1"/>
    <col min="10500" max="10500" width="3.140625" style="247" customWidth="1"/>
    <col min="10501" max="10501" width="11.5703125" style="247" customWidth="1"/>
    <col min="10502" max="10504" width="11.85546875" style="247" customWidth="1"/>
    <col min="10505" max="10505" width="11.85546875" style="247" bestFit="1" customWidth="1"/>
    <col min="10506" max="10513" width="11.85546875" style="247" customWidth="1"/>
    <col min="10514" max="10514" width="8.7109375" style="247" customWidth="1"/>
    <col min="10515" max="10519" width="0" style="247" hidden="1" customWidth="1"/>
    <col min="10520" max="10520" width="13.42578125" style="247" customWidth="1"/>
    <col min="10521" max="10521" width="25.7109375" style="247" customWidth="1"/>
    <col min="10522" max="10522" width="21.5703125" style="247" customWidth="1"/>
    <col min="10523" max="10523" width="27" style="247" customWidth="1"/>
    <col min="10524" max="10525" width="8" style="247" customWidth="1"/>
    <col min="10526" max="10526" width="10.42578125" style="247" customWidth="1"/>
    <col min="10527" max="10527" width="9" style="247" customWidth="1"/>
    <col min="10528" max="10541" width="6.7109375" style="247" customWidth="1"/>
    <col min="10542" max="10542" width="10.140625" style="247" customWidth="1"/>
    <col min="10543" max="10543" width="9" style="247" customWidth="1"/>
    <col min="10544" max="10544" width="10.140625" style="247" customWidth="1"/>
    <col min="10545" max="10545" width="9.42578125" style="247" customWidth="1"/>
    <col min="10546" max="10546" width="12.7109375" style="247" customWidth="1"/>
    <col min="10547" max="10752" width="9.140625" style="247"/>
    <col min="10753" max="10753" width="71.5703125" style="247" customWidth="1"/>
    <col min="10754" max="10754" width="18.42578125" style="247" customWidth="1"/>
    <col min="10755" max="10755" width="0" style="247" hidden="1" customWidth="1"/>
    <col min="10756" max="10756" width="3.140625" style="247" customWidth="1"/>
    <col min="10757" max="10757" width="11.5703125" style="247" customWidth="1"/>
    <col min="10758" max="10760" width="11.85546875" style="247" customWidth="1"/>
    <col min="10761" max="10761" width="11.85546875" style="247" bestFit="1" customWidth="1"/>
    <col min="10762" max="10769" width="11.85546875" style="247" customWidth="1"/>
    <col min="10770" max="10770" width="8.7109375" style="247" customWidth="1"/>
    <col min="10771" max="10775" width="0" style="247" hidden="1" customWidth="1"/>
    <col min="10776" max="10776" width="13.42578125" style="247" customWidth="1"/>
    <col min="10777" max="10777" width="25.7109375" style="247" customWidth="1"/>
    <col min="10778" max="10778" width="21.5703125" style="247" customWidth="1"/>
    <col min="10779" max="10779" width="27" style="247" customWidth="1"/>
    <col min="10780" max="10781" width="8" style="247" customWidth="1"/>
    <col min="10782" max="10782" width="10.42578125" style="247" customWidth="1"/>
    <col min="10783" max="10783" width="9" style="247" customWidth="1"/>
    <col min="10784" max="10797" width="6.7109375" style="247" customWidth="1"/>
    <col min="10798" max="10798" width="10.140625" style="247" customWidth="1"/>
    <col min="10799" max="10799" width="9" style="247" customWidth="1"/>
    <col min="10800" max="10800" width="10.140625" style="247" customWidth="1"/>
    <col min="10801" max="10801" width="9.42578125" style="247" customWidth="1"/>
    <col min="10802" max="10802" width="12.7109375" style="247" customWidth="1"/>
    <col min="10803" max="11008" width="9.140625" style="247"/>
    <col min="11009" max="11009" width="71.5703125" style="247" customWidth="1"/>
    <col min="11010" max="11010" width="18.42578125" style="247" customWidth="1"/>
    <col min="11011" max="11011" width="0" style="247" hidden="1" customWidth="1"/>
    <col min="11012" max="11012" width="3.140625" style="247" customWidth="1"/>
    <col min="11013" max="11013" width="11.5703125" style="247" customWidth="1"/>
    <col min="11014" max="11016" width="11.85546875" style="247" customWidth="1"/>
    <col min="11017" max="11017" width="11.85546875" style="247" bestFit="1" customWidth="1"/>
    <col min="11018" max="11025" width="11.85546875" style="247" customWidth="1"/>
    <col min="11026" max="11026" width="8.7109375" style="247" customWidth="1"/>
    <col min="11027" max="11031" width="0" style="247" hidden="1" customWidth="1"/>
    <col min="11032" max="11032" width="13.42578125" style="247" customWidth="1"/>
    <col min="11033" max="11033" width="25.7109375" style="247" customWidth="1"/>
    <col min="11034" max="11034" width="21.5703125" style="247" customWidth="1"/>
    <col min="11035" max="11035" width="27" style="247" customWidth="1"/>
    <col min="11036" max="11037" width="8" style="247" customWidth="1"/>
    <col min="11038" max="11038" width="10.42578125" style="247" customWidth="1"/>
    <col min="11039" max="11039" width="9" style="247" customWidth="1"/>
    <col min="11040" max="11053" width="6.7109375" style="247" customWidth="1"/>
    <col min="11054" max="11054" width="10.140625" style="247" customWidth="1"/>
    <col min="11055" max="11055" width="9" style="247" customWidth="1"/>
    <col min="11056" max="11056" width="10.140625" style="247" customWidth="1"/>
    <col min="11057" max="11057" width="9.42578125" style="247" customWidth="1"/>
    <col min="11058" max="11058" width="12.7109375" style="247" customWidth="1"/>
    <col min="11059" max="11264" width="9.140625" style="247"/>
    <col min="11265" max="11265" width="71.5703125" style="247" customWidth="1"/>
    <col min="11266" max="11266" width="18.42578125" style="247" customWidth="1"/>
    <col min="11267" max="11267" width="0" style="247" hidden="1" customWidth="1"/>
    <col min="11268" max="11268" width="3.140625" style="247" customWidth="1"/>
    <col min="11269" max="11269" width="11.5703125" style="247" customWidth="1"/>
    <col min="11270" max="11272" width="11.85546875" style="247" customWidth="1"/>
    <col min="11273" max="11273" width="11.85546875" style="247" bestFit="1" customWidth="1"/>
    <col min="11274" max="11281" width="11.85546875" style="247" customWidth="1"/>
    <col min="11282" max="11282" width="8.7109375" style="247" customWidth="1"/>
    <col min="11283" max="11287" width="0" style="247" hidden="1" customWidth="1"/>
    <col min="11288" max="11288" width="13.42578125" style="247" customWidth="1"/>
    <col min="11289" max="11289" width="25.7109375" style="247" customWidth="1"/>
    <col min="11290" max="11290" width="21.5703125" style="247" customWidth="1"/>
    <col min="11291" max="11291" width="27" style="247" customWidth="1"/>
    <col min="11292" max="11293" width="8" style="247" customWidth="1"/>
    <col min="11294" max="11294" width="10.42578125" style="247" customWidth="1"/>
    <col min="11295" max="11295" width="9" style="247" customWidth="1"/>
    <col min="11296" max="11309" width="6.7109375" style="247" customWidth="1"/>
    <col min="11310" max="11310" width="10.140625" style="247" customWidth="1"/>
    <col min="11311" max="11311" width="9" style="247" customWidth="1"/>
    <col min="11312" max="11312" width="10.140625" style="247" customWidth="1"/>
    <col min="11313" max="11313" width="9.42578125" style="247" customWidth="1"/>
    <col min="11314" max="11314" width="12.7109375" style="247" customWidth="1"/>
    <col min="11315" max="11520" width="9.140625" style="247"/>
    <col min="11521" max="11521" width="71.5703125" style="247" customWidth="1"/>
    <col min="11522" max="11522" width="18.42578125" style="247" customWidth="1"/>
    <col min="11523" max="11523" width="0" style="247" hidden="1" customWidth="1"/>
    <col min="11524" max="11524" width="3.140625" style="247" customWidth="1"/>
    <col min="11525" max="11525" width="11.5703125" style="247" customWidth="1"/>
    <col min="11526" max="11528" width="11.85546875" style="247" customWidth="1"/>
    <col min="11529" max="11529" width="11.85546875" style="247" bestFit="1" customWidth="1"/>
    <col min="11530" max="11537" width="11.85546875" style="247" customWidth="1"/>
    <col min="11538" max="11538" width="8.7109375" style="247" customWidth="1"/>
    <col min="11539" max="11543" width="0" style="247" hidden="1" customWidth="1"/>
    <col min="11544" max="11544" width="13.42578125" style="247" customWidth="1"/>
    <col min="11545" max="11545" width="25.7109375" style="247" customWidth="1"/>
    <col min="11546" max="11546" width="21.5703125" style="247" customWidth="1"/>
    <col min="11547" max="11547" width="27" style="247" customWidth="1"/>
    <col min="11548" max="11549" width="8" style="247" customWidth="1"/>
    <col min="11550" max="11550" width="10.42578125" style="247" customWidth="1"/>
    <col min="11551" max="11551" width="9" style="247" customWidth="1"/>
    <col min="11552" max="11565" width="6.7109375" style="247" customWidth="1"/>
    <col min="11566" max="11566" width="10.140625" style="247" customWidth="1"/>
    <col min="11567" max="11567" width="9" style="247" customWidth="1"/>
    <col min="11568" max="11568" width="10.140625" style="247" customWidth="1"/>
    <col min="11569" max="11569" width="9.42578125" style="247" customWidth="1"/>
    <col min="11570" max="11570" width="12.7109375" style="247" customWidth="1"/>
    <col min="11571" max="11776" width="9.140625" style="247"/>
    <col min="11777" max="11777" width="71.5703125" style="247" customWidth="1"/>
    <col min="11778" max="11778" width="18.42578125" style="247" customWidth="1"/>
    <col min="11779" max="11779" width="0" style="247" hidden="1" customWidth="1"/>
    <col min="11780" max="11780" width="3.140625" style="247" customWidth="1"/>
    <col min="11781" max="11781" width="11.5703125" style="247" customWidth="1"/>
    <col min="11782" max="11784" width="11.85546875" style="247" customWidth="1"/>
    <col min="11785" max="11785" width="11.85546875" style="247" bestFit="1" customWidth="1"/>
    <col min="11786" max="11793" width="11.85546875" style="247" customWidth="1"/>
    <col min="11794" max="11794" width="8.7109375" style="247" customWidth="1"/>
    <col min="11795" max="11799" width="0" style="247" hidden="1" customWidth="1"/>
    <col min="11800" max="11800" width="13.42578125" style="247" customWidth="1"/>
    <col min="11801" max="11801" width="25.7109375" style="247" customWidth="1"/>
    <col min="11802" max="11802" width="21.5703125" style="247" customWidth="1"/>
    <col min="11803" max="11803" width="27" style="247" customWidth="1"/>
    <col min="11804" max="11805" width="8" style="247" customWidth="1"/>
    <col min="11806" max="11806" width="10.42578125" style="247" customWidth="1"/>
    <col min="11807" max="11807" width="9" style="247" customWidth="1"/>
    <col min="11808" max="11821" width="6.7109375" style="247" customWidth="1"/>
    <col min="11822" max="11822" width="10.140625" style="247" customWidth="1"/>
    <col min="11823" max="11823" width="9" style="247" customWidth="1"/>
    <col min="11824" max="11824" width="10.140625" style="247" customWidth="1"/>
    <col min="11825" max="11825" width="9.42578125" style="247" customWidth="1"/>
    <col min="11826" max="11826" width="12.7109375" style="247" customWidth="1"/>
    <col min="11827" max="12032" width="9.140625" style="247"/>
    <col min="12033" max="12033" width="71.5703125" style="247" customWidth="1"/>
    <col min="12034" max="12034" width="18.42578125" style="247" customWidth="1"/>
    <col min="12035" max="12035" width="0" style="247" hidden="1" customWidth="1"/>
    <col min="12036" max="12036" width="3.140625" style="247" customWidth="1"/>
    <col min="12037" max="12037" width="11.5703125" style="247" customWidth="1"/>
    <col min="12038" max="12040" width="11.85546875" style="247" customWidth="1"/>
    <col min="12041" max="12041" width="11.85546875" style="247" bestFit="1" customWidth="1"/>
    <col min="12042" max="12049" width="11.85546875" style="247" customWidth="1"/>
    <col min="12050" max="12050" width="8.7109375" style="247" customWidth="1"/>
    <col min="12051" max="12055" width="0" style="247" hidden="1" customWidth="1"/>
    <col min="12056" max="12056" width="13.42578125" style="247" customWidth="1"/>
    <col min="12057" max="12057" width="25.7109375" style="247" customWidth="1"/>
    <col min="12058" max="12058" width="21.5703125" style="247" customWidth="1"/>
    <col min="12059" max="12059" width="27" style="247" customWidth="1"/>
    <col min="12060" max="12061" width="8" style="247" customWidth="1"/>
    <col min="12062" max="12062" width="10.42578125" style="247" customWidth="1"/>
    <col min="12063" max="12063" width="9" style="247" customWidth="1"/>
    <col min="12064" max="12077" width="6.7109375" style="247" customWidth="1"/>
    <col min="12078" max="12078" width="10.140625" style="247" customWidth="1"/>
    <col min="12079" max="12079" width="9" style="247" customWidth="1"/>
    <col min="12080" max="12080" width="10.140625" style="247" customWidth="1"/>
    <col min="12081" max="12081" width="9.42578125" style="247" customWidth="1"/>
    <col min="12082" max="12082" width="12.7109375" style="247" customWidth="1"/>
    <col min="12083" max="12288" width="9.140625" style="247"/>
    <col min="12289" max="12289" width="71.5703125" style="247" customWidth="1"/>
    <col min="12290" max="12290" width="18.42578125" style="247" customWidth="1"/>
    <col min="12291" max="12291" width="0" style="247" hidden="1" customWidth="1"/>
    <col min="12292" max="12292" width="3.140625" style="247" customWidth="1"/>
    <col min="12293" max="12293" width="11.5703125" style="247" customWidth="1"/>
    <col min="12294" max="12296" width="11.85546875" style="247" customWidth="1"/>
    <col min="12297" max="12297" width="11.85546875" style="247" bestFit="1" customWidth="1"/>
    <col min="12298" max="12305" width="11.85546875" style="247" customWidth="1"/>
    <col min="12306" max="12306" width="8.7109375" style="247" customWidth="1"/>
    <col min="12307" max="12311" width="0" style="247" hidden="1" customWidth="1"/>
    <col min="12312" max="12312" width="13.42578125" style="247" customWidth="1"/>
    <col min="12313" max="12313" width="25.7109375" style="247" customWidth="1"/>
    <col min="12314" max="12314" width="21.5703125" style="247" customWidth="1"/>
    <col min="12315" max="12315" width="27" style="247" customWidth="1"/>
    <col min="12316" max="12317" width="8" style="247" customWidth="1"/>
    <col min="12318" max="12318" width="10.42578125" style="247" customWidth="1"/>
    <col min="12319" max="12319" width="9" style="247" customWidth="1"/>
    <col min="12320" max="12333" width="6.7109375" style="247" customWidth="1"/>
    <col min="12334" max="12334" width="10.140625" style="247" customWidth="1"/>
    <col min="12335" max="12335" width="9" style="247" customWidth="1"/>
    <col min="12336" max="12336" width="10.140625" style="247" customWidth="1"/>
    <col min="12337" max="12337" width="9.42578125" style="247" customWidth="1"/>
    <col min="12338" max="12338" width="12.7109375" style="247" customWidth="1"/>
    <col min="12339" max="12544" width="9.140625" style="247"/>
    <col min="12545" max="12545" width="71.5703125" style="247" customWidth="1"/>
    <col min="12546" max="12546" width="18.42578125" style="247" customWidth="1"/>
    <col min="12547" max="12547" width="0" style="247" hidden="1" customWidth="1"/>
    <col min="12548" max="12548" width="3.140625" style="247" customWidth="1"/>
    <col min="12549" max="12549" width="11.5703125" style="247" customWidth="1"/>
    <col min="12550" max="12552" width="11.85546875" style="247" customWidth="1"/>
    <col min="12553" max="12553" width="11.85546875" style="247" bestFit="1" customWidth="1"/>
    <col min="12554" max="12561" width="11.85546875" style="247" customWidth="1"/>
    <col min="12562" max="12562" width="8.7109375" style="247" customWidth="1"/>
    <col min="12563" max="12567" width="0" style="247" hidden="1" customWidth="1"/>
    <col min="12568" max="12568" width="13.42578125" style="247" customWidth="1"/>
    <col min="12569" max="12569" width="25.7109375" style="247" customWidth="1"/>
    <col min="12570" max="12570" width="21.5703125" style="247" customWidth="1"/>
    <col min="12571" max="12571" width="27" style="247" customWidth="1"/>
    <col min="12572" max="12573" width="8" style="247" customWidth="1"/>
    <col min="12574" max="12574" width="10.42578125" style="247" customWidth="1"/>
    <col min="12575" max="12575" width="9" style="247" customWidth="1"/>
    <col min="12576" max="12589" width="6.7109375" style="247" customWidth="1"/>
    <col min="12590" max="12590" width="10.140625" style="247" customWidth="1"/>
    <col min="12591" max="12591" width="9" style="247" customWidth="1"/>
    <col min="12592" max="12592" width="10.140625" style="247" customWidth="1"/>
    <col min="12593" max="12593" width="9.42578125" style="247" customWidth="1"/>
    <col min="12594" max="12594" width="12.7109375" style="247" customWidth="1"/>
    <col min="12595" max="12800" width="9.140625" style="247"/>
    <col min="12801" max="12801" width="71.5703125" style="247" customWidth="1"/>
    <col min="12802" max="12802" width="18.42578125" style="247" customWidth="1"/>
    <col min="12803" max="12803" width="0" style="247" hidden="1" customWidth="1"/>
    <col min="12804" max="12804" width="3.140625" style="247" customWidth="1"/>
    <col min="12805" max="12805" width="11.5703125" style="247" customWidth="1"/>
    <col min="12806" max="12808" width="11.85546875" style="247" customWidth="1"/>
    <col min="12809" max="12809" width="11.85546875" style="247" bestFit="1" customWidth="1"/>
    <col min="12810" max="12817" width="11.85546875" style="247" customWidth="1"/>
    <col min="12818" max="12818" width="8.7109375" style="247" customWidth="1"/>
    <col min="12819" max="12823" width="0" style="247" hidden="1" customWidth="1"/>
    <col min="12824" max="12824" width="13.42578125" style="247" customWidth="1"/>
    <col min="12825" max="12825" width="25.7109375" style="247" customWidth="1"/>
    <col min="12826" max="12826" width="21.5703125" style="247" customWidth="1"/>
    <col min="12827" max="12827" width="27" style="247" customWidth="1"/>
    <col min="12828" max="12829" width="8" style="247" customWidth="1"/>
    <col min="12830" max="12830" width="10.42578125" style="247" customWidth="1"/>
    <col min="12831" max="12831" width="9" style="247" customWidth="1"/>
    <col min="12832" max="12845" width="6.7109375" style="247" customWidth="1"/>
    <col min="12846" max="12846" width="10.140625" style="247" customWidth="1"/>
    <col min="12847" max="12847" width="9" style="247" customWidth="1"/>
    <col min="12848" max="12848" width="10.140625" style="247" customWidth="1"/>
    <col min="12849" max="12849" width="9.42578125" style="247" customWidth="1"/>
    <col min="12850" max="12850" width="12.7109375" style="247" customWidth="1"/>
    <col min="12851" max="13056" width="9.140625" style="247"/>
    <col min="13057" max="13057" width="71.5703125" style="247" customWidth="1"/>
    <col min="13058" max="13058" width="18.42578125" style="247" customWidth="1"/>
    <col min="13059" max="13059" width="0" style="247" hidden="1" customWidth="1"/>
    <col min="13060" max="13060" width="3.140625" style="247" customWidth="1"/>
    <col min="13061" max="13061" width="11.5703125" style="247" customWidth="1"/>
    <col min="13062" max="13064" width="11.85546875" style="247" customWidth="1"/>
    <col min="13065" max="13065" width="11.85546875" style="247" bestFit="1" customWidth="1"/>
    <col min="13066" max="13073" width="11.85546875" style="247" customWidth="1"/>
    <col min="13074" max="13074" width="8.7109375" style="247" customWidth="1"/>
    <col min="13075" max="13079" width="0" style="247" hidden="1" customWidth="1"/>
    <col min="13080" max="13080" width="13.42578125" style="247" customWidth="1"/>
    <col min="13081" max="13081" width="25.7109375" style="247" customWidth="1"/>
    <col min="13082" max="13082" width="21.5703125" style="247" customWidth="1"/>
    <col min="13083" max="13083" width="27" style="247" customWidth="1"/>
    <col min="13084" max="13085" width="8" style="247" customWidth="1"/>
    <col min="13086" max="13086" width="10.42578125" style="247" customWidth="1"/>
    <col min="13087" max="13087" width="9" style="247" customWidth="1"/>
    <col min="13088" max="13101" width="6.7109375" style="247" customWidth="1"/>
    <col min="13102" max="13102" width="10.140625" style="247" customWidth="1"/>
    <col min="13103" max="13103" width="9" style="247" customWidth="1"/>
    <col min="13104" max="13104" width="10.140625" style="247" customWidth="1"/>
    <col min="13105" max="13105" width="9.42578125" style="247" customWidth="1"/>
    <col min="13106" max="13106" width="12.7109375" style="247" customWidth="1"/>
    <col min="13107" max="13312" width="9.140625" style="247"/>
    <col min="13313" max="13313" width="71.5703125" style="247" customWidth="1"/>
    <col min="13314" max="13314" width="18.42578125" style="247" customWidth="1"/>
    <col min="13315" max="13315" width="0" style="247" hidden="1" customWidth="1"/>
    <col min="13316" max="13316" width="3.140625" style="247" customWidth="1"/>
    <col min="13317" max="13317" width="11.5703125" style="247" customWidth="1"/>
    <col min="13318" max="13320" width="11.85546875" style="247" customWidth="1"/>
    <col min="13321" max="13321" width="11.85546875" style="247" bestFit="1" customWidth="1"/>
    <col min="13322" max="13329" width="11.85546875" style="247" customWidth="1"/>
    <col min="13330" max="13330" width="8.7109375" style="247" customWidth="1"/>
    <col min="13331" max="13335" width="0" style="247" hidden="1" customWidth="1"/>
    <col min="13336" max="13336" width="13.42578125" style="247" customWidth="1"/>
    <col min="13337" max="13337" width="25.7109375" style="247" customWidth="1"/>
    <col min="13338" max="13338" width="21.5703125" style="247" customWidth="1"/>
    <col min="13339" max="13339" width="27" style="247" customWidth="1"/>
    <col min="13340" max="13341" width="8" style="247" customWidth="1"/>
    <col min="13342" max="13342" width="10.42578125" style="247" customWidth="1"/>
    <col min="13343" max="13343" width="9" style="247" customWidth="1"/>
    <col min="13344" max="13357" width="6.7109375" style="247" customWidth="1"/>
    <col min="13358" max="13358" width="10.140625" style="247" customWidth="1"/>
    <col min="13359" max="13359" width="9" style="247" customWidth="1"/>
    <col min="13360" max="13360" width="10.140625" style="247" customWidth="1"/>
    <col min="13361" max="13361" width="9.42578125" style="247" customWidth="1"/>
    <col min="13362" max="13362" width="12.7109375" style="247" customWidth="1"/>
    <col min="13363" max="13568" width="9.140625" style="247"/>
    <col min="13569" max="13569" width="71.5703125" style="247" customWidth="1"/>
    <col min="13570" max="13570" width="18.42578125" style="247" customWidth="1"/>
    <col min="13571" max="13571" width="0" style="247" hidden="1" customWidth="1"/>
    <col min="13572" max="13572" width="3.140625" style="247" customWidth="1"/>
    <col min="13573" max="13573" width="11.5703125" style="247" customWidth="1"/>
    <col min="13574" max="13576" width="11.85546875" style="247" customWidth="1"/>
    <col min="13577" max="13577" width="11.85546875" style="247" bestFit="1" customWidth="1"/>
    <col min="13578" max="13585" width="11.85546875" style="247" customWidth="1"/>
    <col min="13586" max="13586" width="8.7109375" style="247" customWidth="1"/>
    <col min="13587" max="13591" width="0" style="247" hidden="1" customWidth="1"/>
    <col min="13592" max="13592" width="13.42578125" style="247" customWidth="1"/>
    <col min="13593" max="13593" width="25.7109375" style="247" customWidth="1"/>
    <col min="13594" max="13594" width="21.5703125" style="247" customWidth="1"/>
    <col min="13595" max="13595" width="27" style="247" customWidth="1"/>
    <col min="13596" max="13597" width="8" style="247" customWidth="1"/>
    <col min="13598" max="13598" width="10.42578125" style="247" customWidth="1"/>
    <col min="13599" max="13599" width="9" style="247" customWidth="1"/>
    <col min="13600" max="13613" width="6.7109375" style="247" customWidth="1"/>
    <col min="13614" max="13614" width="10.140625" style="247" customWidth="1"/>
    <col min="13615" max="13615" width="9" style="247" customWidth="1"/>
    <col min="13616" max="13616" width="10.140625" style="247" customWidth="1"/>
    <col min="13617" max="13617" width="9.42578125" style="247" customWidth="1"/>
    <col min="13618" max="13618" width="12.7109375" style="247" customWidth="1"/>
    <col min="13619" max="13824" width="9.140625" style="247"/>
    <col min="13825" max="13825" width="71.5703125" style="247" customWidth="1"/>
    <col min="13826" max="13826" width="18.42578125" style="247" customWidth="1"/>
    <col min="13827" max="13827" width="0" style="247" hidden="1" customWidth="1"/>
    <col min="13828" max="13828" width="3.140625" style="247" customWidth="1"/>
    <col min="13829" max="13829" width="11.5703125" style="247" customWidth="1"/>
    <col min="13830" max="13832" width="11.85546875" style="247" customWidth="1"/>
    <col min="13833" max="13833" width="11.85546875" style="247" bestFit="1" customWidth="1"/>
    <col min="13834" max="13841" width="11.85546875" style="247" customWidth="1"/>
    <col min="13842" max="13842" width="8.7109375" style="247" customWidth="1"/>
    <col min="13843" max="13847" width="0" style="247" hidden="1" customWidth="1"/>
    <col min="13848" max="13848" width="13.42578125" style="247" customWidth="1"/>
    <col min="13849" max="13849" width="25.7109375" style="247" customWidth="1"/>
    <col min="13850" max="13850" width="21.5703125" style="247" customWidth="1"/>
    <col min="13851" max="13851" width="27" style="247" customWidth="1"/>
    <col min="13852" max="13853" width="8" style="247" customWidth="1"/>
    <col min="13854" max="13854" width="10.42578125" style="247" customWidth="1"/>
    <col min="13855" max="13855" width="9" style="247" customWidth="1"/>
    <col min="13856" max="13869" width="6.7109375" style="247" customWidth="1"/>
    <col min="13870" max="13870" width="10.140625" style="247" customWidth="1"/>
    <col min="13871" max="13871" width="9" style="247" customWidth="1"/>
    <col min="13872" max="13872" width="10.140625" style="247" customWidth="1"/>
    <col min="13873" max="13873" width="9.42578125" style="247" customWidth="1"/>
    <col min="13874" max="13874" width="12.7109375" style="247" customWidth="1"/>
    <col min="13875" max="14080" width="9.140625" style="247"/>
    <col min="14081" max="14081" width="71.5703125" style="247" customWidth="1"/>
    <col min="14082" max="14082" width="18.42578125" style="247" customWidth="1"/>
    <col min="14083" max="14083" width="0" style="247" hidden="1" customWidth="1"/>
    <col min="14084" max="14084" width="3.140625" style="247" customWidth="1"/>
    <col min="14085" max="14085" width="11.5703125" style="247" customWidth="1"/>
    <col min="14086" max="14088" width="11.85546875" style="247" customWidth="1"/>
    <col min="14089" max="14089" width="11.85546875" style="247" bestFit="1" customWidth="1"/>
    <col min="14090" max="14097" width="11.85546875" style="247" customWidth="1"/>
    <col min="14098" max="14098" width="8.7109375" style="247" customWidth="1"/>
    <col min="14099" max="14103" width="0" style="247" hidden="1" customWidth="1"/>
    <col min="14104" max="14104" width="13.42578125" style="247" customWidth="1"/>
    <col min="14105" max="14105" width="25.7109375" style="247" customWidth="1"/>
    <col min="14106" max="14106" width="21.5703125" style="247" customWidth="1"/>
    <col min="14107" max="14107" width="27" style="247" customWidth="1"/>
    <col min="14108" max="14109" width="8" style="247" customWidth="1"/>
    <col min="14110" max="14110" width="10.42578125" style="247" customWidth="1"/>
    <col min="14111" max="14111" width="9" style="247" customWidth="1"/>
    <col min="14112" max="14125" width="6.7109375" style="247" customWidth="1"/>
    <col min="14126" max="14126" width="10.140625" style="247" customWidth="1"/>
    <col min="14127" max="14127" width="9" style="247" customWidth="1"/>
    <col min="14128" max="14128" width="10.140625" style="247" customWidth="1"/>
    <col min="14129" max="14129" width="9.42578125" style="247" customWidth="1"/>
    <col min="14130" max="14130" width="12.7109375" style="247" customWidth="1"/>
    <col min="14131" max="14336" width="9.140625" style="247"/>
    <col min="14337" max="14337" width="71.5703125" style="247" customWidth="1"/>
    <col min="14338" max="14338" width="18.42578125" style="247" customWidth="1"/>
    <col min="14339" max="14339" width="0" style="247" hidden="1" customWidth="1"/>
    <col min="14340" max="14340" width="3.140625" style="247" customWidth="1"/>
    <col min="14341" max="14341" width="11.5703125" style="247" customWidth="1"/>
    <col min="14342" max="14344" width="11.85546875" style="247" customWidth="1"/>
    <col min="14345" max="14345" width="11.85546875" style="247" bestFit="1" customWidth="1"/>
    <col min="14346" max="14353" width="11.85546875" style="247" customWidth="1"/>
    <col min="14354" max="14354" width="8.7109375" style="247" customWidth="1"/>
    <col min="14355" max="14359" width="0" style="247" hidden="1" customWidth="1"/>
    <col min="14360" max="14360" width="13.42578125" style="247" customWidth="1"/>
    <col min="14361" max="14361" width="25.7109375" style="247" customWidth="1"/>
    <col min="14362" max="14362" width="21.5703125" style="247" customWidth="1"/>
    <col min="14363" max="14363" width="27" style="247" customWidth="1"/>
    <col min="14364" max="14365" width="8" style="247" customWidth="1"/>
    <col min="14366" max="14366" width="10.42578125" style="247" customWidth="1"/>
    <col min="14367" max="14367" width="9" style="247" customWidth="1"/>
    <col min="14368" max="14381" width="6.7109375" style="247" customWidth="1"/>
    <col min="14382" max="14382" width="10.140625" style="247" customWidth="1"/>
    <col min="14383" max="14383" width="9" style="247" customWidth="1"/>
    <col min="14384" max="14384" width="10.140625" style="247" customWidth="1"/>
    <col min="14385" max="14385" width="9.42578125" style="247" customWidth="1"/>
    <col min="14386" max="14386" width="12.7109375" style="247" customWidth="1"/>
    <col min="14387" max="14592" width="9.140625" style="247"/>
    <col min="14593" max="14593" width="71.5703125" style="247" customWidth="1"/>
    <col min="14594" max="14594" width="18.42578125" style="247" customWidth="1"/>
    <col min="14595" max="14595" width="0" style="247" hidden="1" customWidth="1"/>
    <col min="14596" max="14596" width="3.140625" style="247" customWidth="1"/>
    <col min="14597" max="14597" width="11.5703125" style="247" customWidth="1"/>
    <col min="14598" max="14600" width="11.85546875" style="247" customWidth="1"/>
    <col min="14601" max="14601" width="11.85546875" style="247" bestFit="1" customWidth="1"/>
    <col min="14602" max="14609" width="11.85546875" style="247" customWidth="1"/>
    <col min="14610" max="14610" width="8.7109375" style="247" customWidth="1"/>
    <col min="14611" max="14615" width="0" style="247" hidden="1" customWidth="1"/>
    <col min="14616" max="14616" width="13.42578125" style="247" customWidth="1"/>
    <col min="14617" max="14617" width="25.7109375" style="247" customWidth="1"/>
    <col min="14618" max="14618" width="21.5703125" style="247" customWidth="1"/>
    <col min="14619" max="14619" width="27" style="247" customWidth="1"/>
    <col min="14620" max="14621" width="8" style="247" customWidth="1"/>
    <col min="14622" max="14622" width="10.42578125" style="247" customWidth="1"/>
    <col min="14623" max="14623" width="9" style="247" customWidth="1"/>
    <col min="14624" max="14637" width="6.7109375" style="247" customWidth="1"/>
    <col min="14638" max="14638" width="10.140625" style="247" customWidth="1"/>
    <col min="14639" max="14639" width="9" style="247" customWidth="1"/>
    <col min="14640" max="14640" width="10.140625" style="247" customWidth="1"/>
    <col min="14641" max="14641" width="9.42578125" style="247" customWidth="1"/>
    <col min="14642" max="14642" width="12.7109375" style="247" customWidth="1"/>
    <col min="14643" max="14848" width="9.140625" style="247"/>
    <col min="14849" max="14849" width="71.5703125" style="247" customWidth="1"/>
    <col min="14850" max="14850" width="18.42578125" style="247" customWidth="1"/>
    <col min="14851" max="14851" width="0" style="247" hidden="1" customWidth="1"/>
    <col min="14852" max="14852" width="3.140625" style="247" customWidth="1"/>
    <col min="14853" max="14853" width="11.5703125" style="247" customWidth="1"/>
    <col min="14854" max="14856" width="11.85546875" style="247" customWidth="1"/>
    <col min="14857" max="14857" width="11.85546875" style="247" bestFit="1" customWidth="1"/>
    <col min="14858" max="14865" width="11.85546875" style="247" customWidth="1"/>
    <col min="14866" max="14866" width="8.7109375" style="247" customWidth="1"/>
    <col min="14867" max="14871" width="0" style="247" hidden="1" customWidth="1"/>
    <col min="14872" max="14872" width="13.42578125" style="247" customWidth="1"/>
    <col min="14873" max="14873" width="25.7109375" style="247" customWidth="1"/>
    <col min="14874" max="14874" width="21.5703125" style="247" customWidth="1"/>
    <col min="14875" max="14875" width="27" style="247" customWidth="1"/>
    <col min="14876" max="14877" width="8" style="247" customWidth="1"/>
    <col min="14878" max="14878" width="10.42578125" style="247" customWidth="1"/>
    <col min="14879" max="14879" width="9" style="247" customWidth="1"/>
    <col min="14880" max="14893" width="6.7109375" style="247" customWidth="1"/>
    <col min="14894" max="14894" width="10.140625" style="247" customWidth="1"/>
    <col min="14895" max="14895" width="9" style="247" customWidth="1"/>
    <col min="14896" max="14896" width="10.140625" style="247" customWidth="1"/>
    <col min="14897" max="14897" width="9.42578125" style="247" customWidth="1"/>
    <col min="14898" max="14898" width="12.7109375" style="247" customWidth="1"/>
    <col min="14899" max="15104" width="9.140625" style="247"/>
    <col min="15105" max="15105" width="71.5703125" style="247" customWidth="1"/>
    <col min="15106" max="15106" width="18.42578125" style="247" customWidth="1"/>
    <col min="15107" max="15107" width="0" style="247" hidden="1" customWidth="1"/>
    <col min="15108" max="15108" width="3.140625" style="247" customWidth="1"/>
    <col min="15109" max="15109" width="11.5703125" style="247" customWidth="1"/>
    <col min="15110" max="15112" width="11.85546875" style="247" customWidth="1"/>
    <col min="15113" max="15113" width="11.85546875" style="247" bestFit="1" customWidth="1"/>
    <col min="15114" max="15121" width="11.85546875" style="247" customWidth="1"/>
    <col min="15122" max="15122" width="8.7109375" style="247" customWidth="1"/>
    <col min="15123" max="15127" width="0" style="247" hidden="1" customWidth="1"/>
    <col min="15128" max="15128" width="13.42578125" style="247" customWidth="1"/>
    <col min="15129" max="15129" width="25.7109375" style="247" customWidth="1"/>
    <col min="15130" max="15130" width="21.5703125" style="247" customWidth="1"/>
    <col min="15131" max="15131" width="27" style="247" customWidth="1"/>
    <col min="15132" max="15133" width="8" style="247" customWidth="1"/>
    <col min="15134" max="15134" width="10.42578125" style="247" customWidth="1"/>
    <col min="15135" max="15135" width="9" style="247" customWidth="1"/>
    <col min="15136" max="15149" width="6.7109375" style="247" customWidth="1"/>
    <col min="15150" max="15150" width="10.140625" style="247" customWidth="1"/>
    <col min="15151" max="15151" width="9" style="247" customWidth="1"/>
    <col min="15152" max="15152" width="10.140625" style="247" customWidth="1"/>
    <col min="15153" max="15153" width="9.42578125" style="247" customWidth="1"/>
    <col min="15154" max="15154" width="12.7109375" style="247" customWidth="1"/>
    <col min="15155" max="15360" width="9.140625" style="247"/>
    <col min="15361" max="15361" width="71.5703125" style="247" customWidth="1"/>
    <col min="15362" max="15362" width="18.42578125" style="247" customWidth="1"/>
    <col min="15363" max="15363" width="0" style="247" hidden="1" customWidth="1"/>
    <col min="15364" max="15364" width="3.140625" style="247" customWidth="1"/>
    <col min="15365" max="15365" width="11.5703125" style="247" customWidth="1"/>
    <col min="15366" max="15368" width="11.85546875" style="247" customWidth="1"/>
    <col min="15369" max="15369" width="11.85546875" style="247" bestFit="1" customWidth="1"/>
    <col min="15370" max="15377" width="11.85546875" style="247" customWidth="1"/>
    <col min="15378" max="15378" width="8.7109375" style="247" customWidth="1"/>
    <col min="15379" max="15383" width="0" style="247" hidden="1" customWidth="1"/>
    <col min="15384" max="15384" width="13.42578125" style="247" customWidth="1"/>
    <col min="15385" max="15385" width="25.7109375" style="247" customWidth="1"/>
    <col min="15386" max="15386" width="21.5703125" style="247" customWidth="1"/>
    <col min="15387" max="15387" width="27" style="247" customWidth="1"/>
    <col min="15388" max="15389" width="8" style="247" customWidth="1"/>
    <col min="15390" max="15390" width="10.42578125" style="247" customWidth="1"/>
    <col min="15391" max="15391" width="9" style="247" customWidth="1"/>
    <col min="15392" max="15405" width="6.7109375" style="247" customWidth="1"/>
    <col min="15406" max="15406" width="10.140625" style="247" customWidth="1"/>
    <col min="15407" max="15407" width="9" style="247" customWidth="1"/>
    <col min="15408" max="15408" width="10.140625" style="247" customWidth="1"/>
    <col min="15409" max="15409" width="9.42578125" style="247" customWidth="1"/>
    <col min="15410" max="15410" width="12.7109375" style="247" customWidth="1"/>
    <col min="15411" max="15616" width="9.140625" style="247"/>
    <col min="15617" max="15617" width="71.5703125" style="247" customWidth="1"/>
    <col min="15618" max="15618" width="18.42578125" style="247" customWidth="1"/>
    <col min="15619" max="15619" width="0" style="247" hidden="1" customWidth="1"/>
    <col min="15620" max="15620" width="3.140625" style="247" customWidth="1"/>
    <col min="15621" max="15621" width="11.5703125" style="247" customWidth="1"/>
    <col min="15622" max="15624" width="11.85546875" style="247" customWidth="1"/>
    <col min="15625" max="15625" width="11.85546875" style="247" bestFit="1" customWidth="1"/>
    <col min="15626" max="15633" width="11.85546875" style="247" customWidth="1"/>
    <col min="15634" max="15634" width="8.7109375" style="247" customWidth="1"/>
    <col min="15635" max="15639" width="0" style="247" hidden="1" customWidth="1"/>
    <col min="15640" max="15640" width="13.42578125" style="247" customWidth="1"/>
    <col min="15641" max="15641" width="25.7109375" style="247" customWidth="1"/>
    <col min="15642" max="15642" width="21.5703125" style="247" customWidth="1"/>
    <col min="15643" max="15643" width="27" style="247" customWidth="1"/>
    <col min="15644" max="15645" width="8" style="247" customWidth="1"/>
    <col min="15646" max="15646" width="10.42578125" style="247" customWidth="1"/>
    <col min="15647" max="15647" width="9" style="247" customWidth="1"/>
    <col min="15648" max="15661" width="6.7109375" style="247" customWidth="1"/>
    <col min="15662" max="15662" width="10.140625" style="247" customWidth="1"/>
    <col min="15663" max="15663" width="9" style="247" customWidth="1"/>
    <col min="15664" max="15664" width="10.140625" style="247" customWidth="1"/>
    <col min="15665" max="15665" width="9.42578125" style="247" customWidth="1"/>
    <col min="15666" max="15666" width="12.7109375" style="247" customWidth="1"/>
    <col min="15667" max="15872" width="9.140625" style="247"/>
    <col min="15873" max="15873" width="71.5703125" style="247" customWidth="1"/>
    <col min="15874" max="15874" width="18.42578125" style="247" customWidth="1"/>
    <col min="15875" max="15875" width="0" style="247" hidden="1" customWidth="1"/>
    <col min="15876" max="15876" width="3.140625" style="247" customWidth="1"/>
    <col min="15877" max="15877" width="11.5703125" style="247" customWidth="1"/>
    <col min="15878" max="15880" width="11.85546875" style="247" customWidth="1"/>
    <col min="15881" max="15881" width="11.85546875" style="247" bestFit="1" customWidth="1"/>
    <col min="15882" max="15889" width="11.85546875" style="247" customWidth="1"/>
    <col min="15890" max="15890" width="8.7109375" style="247" customWidth="1"/>
    <col min="15891" max="15895" width="0" style="247" hidden="1" customWidth="1"/>
    <col min="15896" max="15896" width="13.42578125" style="247" customWidth="1"/>
    <col min="15897" max="15897" width="25.7109375" style="247" customWidth="1"/>
    <col min="15898" max="15898" width="21.5703125" style="247" customWidth="1"/>
    <col min="15899" max="15899" width="27" style="247" customWidth="1"/>
    <col min="15900" max="15901" width="8" style="247" customWidth="1"/>
    <col min="15902" max="15902" width="10.42578125" style="247" customWidth="1"/>
    <col min="15903" max="15903" width="9" style="247" customWidth="1"/>
    <col min="15904" max="15917" width="6.7109375" style="247" customWidth="1"/>
    <col min="15918" max="15918" width="10.140625" style="247" customWidth="1"/>
    <col min="15919" max="15919" width="9" style="247" customWidth="1"/>
    <col min="15920" max="15920" width="10.140625" style="247" customWidth="1"/>
    <col min="15921" max="15921" width="9.42578125" style="247" customWidth="1"/>
    <col min="15922" max="15922" width="12.7109375" style="247" customWidth="1"/>
    <col min="15923" max="16128" width="9.140625" style="247"/>
    <col min="16129" max="16129" width="71.5703125" style="247" customWidth="1"/>
    <col min="16130" max="16130" width="18.42578125" style="247" customWidth="1"/>
    <col min="16131" max="16131" width="0" style="247" hidden="1" customWidth="1"/>
    <col min="16132" max="16132" width="3.140625" style="247" customWidth="1"/>
    <col min="16133" max="16133" width="11.5703125" style="247" customWidth="1"/>
    <col min="16134" max="16136" width="11.85546875" style="247" customWidth="1"/>
    <col min="16137" max="16137" width="11.85546875" style="247" bestFit="1" customWidth="1"/>
    <col min="16138" max="16145" width="11.85546875" style="247" customWidth="1"/>
    <col min="16146" max="16146" width="8.7109375" style="247" customWidth="1"/>
    <col min="16147" max="16151" width="0" style="247" hidden="1" customWidth="1"/>
    <col min="16152" max="16152" width="13.42578125" style="247" customWidth="1"/>
    <col min="16153" max="16153" width="25.7109375" style="247" customWidth="1"/>
    <col min="16154" max="16154" width="21.5703125" style="247" customWidth="1"/>
    <col min="16155" max="16155" width="27" style="247" customWidth="1"/>
    <col min="16156" max="16157" width="8" style="247" customWidth="1"/>
    <col min="16158" max="16158" width="10.42578125" style="247" customWidth="1"/>
    <col min="16159" max="16159" width="9" style="247" customWidth="1"/>
    <col min="16160" max="16173" width="6.7109375" style="247" customWidth="1"/>
    <col min="16174" max="16174" width="10.140625" style="247" customWidth="1"/>
    <col min="16175" max="16175" width="9" style="247" customWidth="1"/>
    <col min="16176" max="16176" width="10.140625" style="247" customWidth="1"/>
    <col min="16177" max="16177" width="9.42578125" style="247" customWidth="1"/>
    <col min="16178" max="16178" width="12.7109375" style="247" customWidth="1"/>
    <col min="16179" max="16384" width="9.140625" style="247"/>
  </cols>
  <sheetData>
    <row r="1" spans="1:91" ht="6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5"/>
      <c r="AY1" s="246"/>
      <c r="AZ1" s="246"/>
      <c r="BA1" s="246"/>
      <c r="BB1" s="246"/>
      <c r="BC1" s="246"/>
    </row>
    <row r="2" spans="1:91" hidden="1">
      <c r="A2" s="248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5"/>
      <c r="AY2" s="246"/>
      <c r="AZ2" s="246"/>
      <c r="BA2" s="246"/>
      <c r="BB2" s="246"/>
      <c r="BC2" s="246"/>
    </row>
    <row r="3" spans="1:91" ht="15" hidden="1">
      <c r="A3" s="249"/>
      <c r="B3" s="245"/>
      <c r="C3" s="245"/>
      <c r="D3" s="245"/>
      <c r="E3" s="245"/>
      <c r="F3" s="245"/>
      <c r="G3" s="245"/>
      <c r="H3" s="250"/>
      <c r="I3" s="250"/>
      <c r="J3" s="250"/>
      <c r="K3" s="245"/>
      <c r="L3" s="245"/>
      <c r="M3" s="246"/>
      <c r="N3" s="251"/>
      <c r="O3" s="251"/>
      <c r="P3" s="251"/>
      <c r="Q3" s="251"/>
      <c r="R3" s="251"/>
      <c r="S3" s="251"/>
      <c r="T3" s="251"/>
      <c r="U3" s="251"/>
      <c r="V3" s="251"/>
      <c r="W3" s="245"/>
      <c r="X3" s="245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52"/>
    </row>
    <row r="4" spans="1:91" hidden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X4" s="246"/>
      <c r="AY4" s="246"/>
      <c r="AZ4" s="246"/>
      <c r="BA4" s="246"/>
      <c r="BB4" s="246"/>
    </row>
    <row r="5" spans="1:91" hidden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48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</row>
    <row r="6" spans="1:91" ht="13.5" customHeight="1">
      <c r="A6" s="254"/>
      <c r="B6" s="255"/>
      <c r="C6" s="255"/>
      <c r="D6" s="255"/>
      <c r="E6" s="255"/>
      <c r="F6" s="256"/>
      <c r="G6" s="257"/>
      <c r="H6" s="258"/>
      <c r="I6" s="259"/>
      <c r="J6" s="259"/>
      <c r="K6" s="260"/>
      <c r="L6" s="260"/>
      <c r="M6" s="261"/>
      <c r="N6" s="262"/>
      <c r="O6" s="262"/>
      <c r="P6" s="262"/>
      <c r="Q6" s="263"/>
      <c r="R6" s="263"/>
      <c r="S6" s="263"/>
      <c r="T6" s="263"/>
      <c r="U6" s="263"/>
      <c r="V6" s="263"/>
      <c r="W6" s="264"/>
      <c r="X6" s="264"/>
      <c r="Y6" s="246"/>
      <c r="AX6" s="265"/>
    </row>
    <row r="7" spans="1:91" ht="26.25">
      <c r="A7" s="255"/>
      <c r="B7" s="255"/>
      <c r="C7" s="255"/>
      <c r="D7" s="255"/>
      <c r="E7" s="255"/>
      <c r="F7" s="257"/>
      <c r="G7" s="257"/>
      <c r="H7" s="266"/>
      <c r="I7" s="266"/>
      <c r="J7" s="266"/>
      <c r="K7" s="261"/>
      <c r="L7" s="261"/>
      <c r="M7" s="485" t="s">
        <v>226</v>
      </c>
      <c r="N7" s="485"/>
      <c r="O7" s="485"/>
      <c r="P7" s="485"/>
      <c r="Q7" s="485"/>
      <c r="R7" s="485"/>
      <c r="S7" s="485"/>
      <c r="T7" s="485"/>
      <c r="U7" s="485"/>
      <c r="V7" s="485"/>
      <c r="W7" s="267"/>
      <c r="X7" s="267"/>
      <c r="Y7" s="267"/>
      <c r="Z7" s="268"/>
      <c r="AA7" s="268"/>
      <c r="AB7" s="269"/>
      <c r="AC7" s="269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1"/>
      <c r="AY7" s="270"/>
    </row>
    <row r="8" spans="1:91" ht="20.25">
      <c r="A8" s="272"/>
      <c r="B8" s="273"/>
      <c r="C8" s="274"/>
      <c r="D8" s="274"/>
      <c r="E8" s="274"/>
      <c r="F8" s="257"/>
      <c r="G8" s="257"/>
      <c r="H8" s="266"/>
      <c r="I8" s="266"/>
      <c r="J8" s="266"/>
      <c r="K8" s="261"/>
      <c r="L8" s="261"/>
      <c r="M8" s="571" t="s">
        <v>227</v>
      </c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275"/>
      <c r="AB8" s="276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7"/>
      <c r="AY8" s="270"/>
    </row>
    <row r="9" spans="1:91" ht="15.75" customHeight="1">
      <c r="A9" s="272"/>
      <c r="B9" s="274"/>
      <c r="C9" s="274"/>
      <c r="D9" s="274"/>
      <c r="E9" s="274"/>
      <c r="F9" s="257"/>
      <c r="G9" s="257"/>
      <c r="H9" s="266"/>
      <c r="I9" s="266"/>
      <c r="J9" s="266"/>
      <c r="K9" s="261"/>
      <c r="L9" s="261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9"/>
      <c r="AB9" s="279"/>
      <c r="AC9" s="269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71"/>
      <c r="AY9" s="270"/>
    </row>
    <row r="10" spans="1:91" ht="20.25">
      <c r="A10" s="248"/>
      <c r="B10" s="274"/>
      <c r="C10" s="274"/>
      <c r="D10" s="274"/>
      <c r="E10" s="274"/>
      <c r="F10" s="257"/>
      <c r="G10" s="257"/>
      <c r="H10" s="266"/>
      <c r="I10" s="266"/>
      <c r="J10" s="266"/>
      <c r="K10" s="261"/>
      <c r="L10" s="261"/>
      <c r="M10" s="280"/>
      <c r="N10" s="281"/>
      <c r="O10" s="281"/>
      <c r="P10" s="281"/>
      <c r="Q10" s="282"/>
      <c r="R10" s="282"/>
      <c r="S10" s="282"/>
      <c r="T10" s="282"/>
      <c r="U10" s="282"/>
      <c r="V10" s="282"/>
      <c r="W10" s="281"/>
      <c r="X10" s="281"/>
      <c r="Y10" s="283"/>
      <c r="Z10" s="283"/>
      <c r="AA10" s="276"/>
      <c r="AB10" s="276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7"/>
      <c r="AY10" s="270"/>
    </row>
    <row r="11" spans="1:91" ht="20.25">
      <c r="A11" s="284"/>
      <c r="B11" s="285"/>
      <c r="C11" s="285"/>
      <c r="D11" s="285"/>
      <c r="E11" s="285"/>
      <c r="F11" s="286"/>
      <c r="G11" s="286"/>
      <c r="H11" s="286"/>
      <c r="I11" s="286"/>
      <c r="J11" s="286"/>
      <c r="K11" s="286"/>
      <c r="L11" s="286"/>
      <c r="M11" s="571" t="s">
        <v>228</v>
      </c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283"/>
      <c r="AA11" s="276"/>
      <c r="AB11" s="276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71"/>
      <c r="AY11" s="270"/>
    </row>
    <row r="12" spans="1:91" ht="18" customHeight="1">
      <c r="A12" s="248"/>
      <c r="B12" s="248"/>
      <c r="C12" s="248"/>
      <c r="D12" s="248"/>
      <c r="E12" s="248"/>
      <c r="F12" s="287"/>
      <c r="G12" s="287"/>
      <c r="H12" s="288"/>
      <c r="I12" s="288"/>
      <c r="J12" s="288"/>
      <c r="K12" s="289"/>
      <c r="L12" s="289"/>
      <c r="M12" s="255"/>
      <c r="N12" s="270"/>
      <c r="O12" s="290"/>
      <c r="P12" s="270"/>
      <c r="Q12" s="270"/>
      <c r="R12" s="270"/>
      <c r="S12" s="270"/>
      <c r="T12" s="270"/>
      <c r="U12" s="270"/>
      <c r="V12" s="270"/>
      <c r="W12" s="248"/>
      <c r="X12" s="276"/>
      <c r="Y12" s="276"/>
      <c r="Z12" s="276"/>
      <c r="AA12" s="276"/>
      <c r="AB12" s="276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7"/>
      <c r="AY12" s="270"/>
    </row>
    <row r="13" spans="1:91" ht="15" customHeight="1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572" t="s">
        <v>229</v>
      </c>
      <c r="N13" s="572"/>
      <c r="O13" s="572"/>
      <c r="P13" s="573" t="s">
        <v>230</v>
      </c>
      <c r="Q13" s="573"/>
      <c r="R13" s="573"/>
      <c r="S13" s="270"/>
      <c r="T13" s="270"/>
      <c r="U13" s="270"/>
      <c r="V13" s="270"/>
      <c r="W13" s="248"/>
      <c r="X13" s="276"/>
      <c r="Y13" s="276"/>
      <c r="Z13" s="276"/>
      <c r="AA13" s="276"/>
      <c r="AB13" s="276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71"/>
      <c r="AY13" s="270"/>
    </row>
    <row r="14" spans="1:91" ht="15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70"/>
      <c r="O14" s="270"/>
      <c r="P14" s="270"/>
      <c r="Q14" s="270"/>
      <c r="R14" s="270"/>
      <c r="S14" s="270"/>
      <c r="T14" s="270"/>
      <c r="U14" s="270"/>
      <c r="V14" s="270"/>
      <c r="W14" s="245"/>
      <c r="X14" s="276"/>
      <c r="Y14" s="276"/>
      <c r="Z14" s="276"/>
      <c r="AA14" s="276"/>
      <c r="AB14" s="276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7"/>
      <c r="AY14" s="270"/>
    </row>
    <row r="15" spans="1:91" ht="15.75" thickBot="1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5"/>
      <c r="X15" s="276"/>
      <c r="Y15" s="276"/>
      <c r="Z15" s="276"/>
      <c r="AA15" s="276"/>
      <c r="AB15" s="276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7"/>
      <c r="AY15" s="270"/>
      <c r="AZ15" s="270"/>
      <c r="BA15" s="270"/>
    </row>
    <row r="16" spans="1:91" s="300" customFormat="1" ht="10.5" thickBot="1">
      <c r="A16" s="291" t="s">
        <v>231</v>
      </c>
      <c r="B16" s="292"/>
      <c r="C16" s="574" t="s">
        <v>232</v>
      </c>
      <c r="D16" s="293"/>
      <c r="E16" s="293"/>
      <c r="F16" s="294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6"/>
      <c r="X16" s="296"/>
      <c r="Y16" s="295"/>
      <c r="Z16" s="297"/>
      <c r="AA16" s="298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9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</row>
    <row r="17" spans="1:91" s="300" customFormat="1" ht="9.75">
      <c r="A17" s="301"/>
      <c r="B17" s="302"/>
      <c r="C17" s="575"/>
      <c r="D17" s="303"/>
      <c r="E17" s="303"/>
      <c r="F17" s="304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305"/>
      <c r="X17" s="305"/>
      <c r="Y17" s="298"/>
      <c r="Z17" s="306"/>
      <c r="AA17" s="298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  <c r="AW17" s="307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</row>
    <row r="18" spans="1:91" s="300" customFormat="1" ht="9.75">
      <c r="A18" s="308"/>
      <c r="B18" s="302"/>
      <c r="C18" s="575"/>
      <c r="D18" s="303"/>
      <c r="E18" s="303"/>
      <c r="F18" s="304"/>
      <c r="G18" s="298"/>
      <c r="H18" s="298"/>
      <c r="I18" s="298"/>
      <c r="J18" s="298"/>
      <c r="K18" s="298"/>
      <c r="L18" s="298"/>
      <c r="M18" s="309"/>
      <c r="N18" s="309"/>
      <c r="O18" s="309"/>
      <c r="P18" s="309"/>
      <c r="Q18" s="309"/>
      <c r="R18" s="309"/>
      <c r="S18" s="309"/>
      <c r="T18" s="298"/>
      <c r="U18" s="298"/>
      <c r="V18" s="298"/>
      <c r="W18" s="305"/>
      <c r="X18" s="305"/>
      <c r="Y18" s="298"/>
      <c r="Z18" s="306"/>
      <c r="AA18" s="298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7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</row>
    <row r="19" spans="1:91" s="300" customFormat="1" ht="9.75" customHeight="1">
      <c r="A19" s="310"/>
      <c r="B19" s="310"/>
      <c r="C19" s="575"/>
      <c r="D19" s="303"/>
      <c r="E19" s="303"/>
      <c r="F19" s="577" t="s">
        <v>233</v>
      </c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311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3"/>
      <c r="AX19" s="314"/>
      <c r="AY19" s="305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  <c r="BK19" s="298"/>
      <c r="BL19" s="298"/>
      <c r="BM19" s="298"/>
      <c r="BN19" s="298"/>
      <c r="BO19" s="298"/>
      <c r="BP19" s="298"/>
      <c r="BQ19" s="298"/>
      <c r="BR19" s="298"/>
      <c r="BS19" s="298"/>
      <c r="BT19" s="298"/>
      <c r="BU19" s="298"/>
      <c r="BV19" s="298"/>
      <c r="BW19" s="298"/>
      <c r="BX19" s="298"/>
      <c r="BY19" s="298"/>
      <c r="BZ19" s="298"/>
      <c r="CA19" s="298"/>
      <c r="CB19" s="298"/>
      <c r="CC19" s="298"/>
      <c r="CD19" s="298"/>
      <c r="CE19" s="298"/>
      <c r="CF19" s="298"/>
      <c r="CG19" s="298"/>
      <c r="CH19" s="298"/>
      <c r="CI19" s="298"/>
      <c r="CJ19" s="298"/>
      <c r="CK19" s="298"/>
      <c r="CL19" s="298"/>
      <c r="CM19" s="298"/>
    </row>
    <row r="20" spans="1:91" s="300" customFormat="1" ht="9.75" customHeight="1" thickBot="1">
      <c r="A20" s="315"/>
      <c r="B20" s="566" t="s">
        <v>234</v>
      </c>
      <c r="C20" s="575"/>
      <c r="D20" s="303"/>
      <c r="E20" s="303"/>
      <c r="F20" s="579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316"/>
      <c r="AA20" s="312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8"/>
      <c r="AX20" s="314"/>
      <c r="AY20" s="305"/>
      <c r="AZ20" s="305"/>
      <c r="BA20" s="305"/>
      <c r="BB20" s="305"/>
      <c r="BC20" s="305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8"/>
      <c r="BR20" s="298"/>
      <c r="BS20" s="298"/>
      <c r="BT20" s="298"/>
      <c r="BU20" s="298"/>
      <c r="BV20" s="298"/>
      <c r="BW20" s="298"/>
      <c r="BX20" s="298"/>
      <c r="BY20" s="298"/>
      <c r="BZ20" s="298"/>
      <c r="CA20" s="298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</row>
    <row r="21" spans="1:91" s="300" customFormat="1" ht="31.5" customHeight="1">
      <c r="A21" s="315" t="s">
        <v>235</v>
      </c>
      <c r="B21" s="566"/>
      <c r="C21" s="575"/>
      <c r="D21" s="568"/>
      <c r="E21" s="319"/>
      <c r="F21" s="562" t="s">
        <v>236</v>
      </c>
      <c r="G21" s="562" t="s">
        <v>237</v>
      </c>
      <c r="H21" s="562" t="s">
        <v>238</v>
      </c>
      <c r="I21" s="581" t="s">
        <v>239</v>
      </c>
      <c r="J21" s="562" t="s">
        <v>240</v>
      </c>
      <c r="K21" s="562" t="s">
        <v>241</v>
      </c>
      <c r="L21" s="562" t="s">
        <v>242</v>
      </c>
      <c r="M21" s="562" t="s">
        <v>243</v>
      </c>
      <c r="N21" s="562" t="s">
        <v>244</v>
      </c>
      <c r="O21" s="562" t="s">
        <v>245</v>
      </c>
      <c r="P21" s="562" t="s">
        <v>246</v>
      </c>
      <c r="Q21" s="562" t="s">
        <v>247</v>
      </c>
      <c r="R21" s="562"/>
      <c r="S21" s="562"/>
      <c r="T21" s="562"/>
      <c r="U21" s="562"/>
      <c r="V21" s="562"/>
      <c r="W21" s="562"/>
      <c r="X21" s="564" t="s">
        <v>248</v>
      </c>
      <c r="Y21" s="562" t="s">
        <v>249</v>
      </c>
      <c r="Z21" s="562" t="s">
        <v>250</v>
      </c>
      <c r="AA21" s="559"/>
      <c r="AB21" s="559"/>
      <c r="AC21" s="559"/>
      <c r="AD21" s="559"/>
      <c r="AE21" s="559"/>
      <c r="AF21" s="559"/>
      <c r="AG21" s="561"/>
      <c r="AH21" s="559"/>
      <c r="AI21" s="559"/>
      <c r="AJ21" s="559"/>
      <c r="AK21" s="559"/>
      <c r="AL21" s="559"/>
      <c r="AM21" s="559"/>
      <c r="AN21" s="559"/>
      <c r="AO21" s="559"/>
      <c r="AP21" s="559"/>
      <c r="AQ21" s="559"/>
      <c r="AR21" s="559"/>
      <c r="AS21" s="559"/>
      <c r="AT21" s="559"/>
      <c r="AU21" s="560"/>
      <c r="AV21" s="559"/>
      <c r="AW21" s="561"/>
      <c r="AX21" s="556"/>
      <c r="AY21" s="298"/>
    </row>
    <row r="22" spans="1:91" s="300" customFormat="1" ht="24.75" customHeight="1">
      <c r="A22" s="315"/>
      <c r="B22" s="566"/>
      <c r="C22" s="575"/>
      <c r="D22" s="569"/>
      <c r="E22" s="319"/>
      <c r="F22" s="562"/>
      <c r="G22" s="562"/>
      <c r="H22" s="562"/>
      <c r="I22" s="581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562"/>
      <c r="U22" s="562"/>
      <c r="V22" s="562"/>
      <c r="W22" s="562"/>
      <c r="X22" s="564"/>
      <c r="Y22" s="562"/>
      <c r="Z22" s="562"/>
      <c r="AA22" s="559"/>
      <c r="AB22" s="559"/>
      <c r="AC22" s="559"/>
      <c r="AD22" s="559"/>
      <c r="AE22" s="559"/>
      <c r="AF22" s="559"/>
      <c r="AG22" s="561"/>
      <c r="AH22" s="559"/>
      <c r="AI22" s="559"/>
      <c r="AJ22" s="559"/>
      <c r="AK22" s="559"/>
      <c r="AL22" s="559"/>
      <c r="AM22" s="559"/>
      <c r="AN22" s="559"/>
      <c r="AO22" s="559"/>
      <c r="AP22" s="559"/>
      <c r="AQ22" s="559"/>
      <c r="AR22" s="559"/>
      <c r="AS22" s="559"/>
      <c r="AT22" s="559"/>
      <c r="AU22" s="560"/>
      <c r="AV22" s="559"/>
      <c r="AW22" s="561"/>
      <c r="AX22" s="557"/>
      <c r="AY22" s="298"/>
    </row>
    <row r="23" spans="1:91" s="300" customFormat="1" ht="102.75" customHeight="1" thickBot="1">
      <c r="A23" s="320"/>
      <c r="B23" s="567"/>
      <c r="C23" s="576"/>
      <c r="D23" s="570"/>
      <c r="E23" s="321" t="s">
        <v>251</v>
      </c>
      <c r="F23" s="563"/>
      <c r="G23" s="563"/>
      <c r="H23" s="563"/>
      <c r="I23" s="582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5"/>
      <c r="Y23" s="563"/>
      <c r="Z23" s="563"/>
      <c r="AA23" s="559"/>
      <c r="AB23" s="559"/>
      <c r="AC23" s="559"/>
      <c r="AD23" s="559"/>
      <c r="AE23" s="559"/>
      <c r="AF23" s="559"/>
      <c r="AG23" s="561"/>
      <c r="AH23" s="559"/>
      <c r="AI23" s="559"/>
      <c r="AJ23" s="559"/>
      <c r="AK23" s="559"/>
      <c r="AL23" s="559"/>
      <c r="AM23" s="559"/>
      <c r="AN23" s="559"/>
      <c r="AO23" s="559"/>
      <c r="AP23" s="559"/>
      <c r="AQ23" s="559"/>
      <c r="AR23" s="559"/>
      <c r="AS23" s="559"/>
      <c r="AT23" s="559"/>
      <c r="AU23" s="560"/>
      <c r="AV23" s="559"/>
      <c r="AW23" s="561"/>
      <c r="AX23" s="557"/>
      <c r="AY23" s="298"/>
    </row>
    <row r="24" spans="1:91" s="331" customFormat="1" ht="15.75" thickBot="1">
      <c r="A24" s="322">
        <v>1</v>
      </c>
      <c r="B24" s="323">
        <v>2</v>
      </c>
      <c r="C24" s="322">
        <v>3</v>
      </c>
      <c r="D24" s="324"/>
      <c r="E24" s="324"/>
      <c r="F24" s="325"/>
      <c r="G24" s="326"/>
      <c r="H24" s="325"/>
      <c r="I24" s="325"/>
      <c r="J24" s="327"/>
      <c r="K24" s="325"/>
      <c r="L24" s="325"/>
      <c r="M24" s="325"/>
      <c r="N24" s="326"/>
      <c r="O24" s="325"/>
      <c r="P24" s="325"/>
      <c r="Q24" s="325"/>
      <c r="R24" s="325"/>
      <c r="S24" s="325"/>
      <c r="T24" s="325"/>
      <c r="U24" s="325"/>
      <c r="V24" s="325"/>
      <c r="W24" s="325"/>
      <c r="X24" s="475"/>
      <c r="Y24" s="326"/>
      <c r="Z24" s="328"/>
      <c r="AA24" s="329"/>
      <c r="AB24" s="284"/>
      <c r="AC24" s="329"/>
      <c r="AD24" s="329"/>
      <c r="AE24" s="284"/>
      <c r="AF24" s="329"/>
      <c r="AG24" s="284"/>
      <c r="AH24" s="329"/>
      <c r="AI24" s="284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29"/>
      <c r="AU24" s="329"/>
      <c r="AV24" s="329"/>
      <c r="AW24" s="284"/>
      <c r="AX24" s="329"/>
      <c r="AY24" s="330"/>
    </row>
    <row r="25" spans="1:91" ht="27" customHeight="1" thickBot="1">
      <c r="A25" s="332" t="s">
        <v>252</v>
      </c>
      <c r="B25" s="333"/>
      <c r="C25" s="334"/>
      <c r="D25" s="335"/>
      <c r="E25" s="336"/>
      <c r="F25" s="337"/>
      <c r="G25" s="338"/>
      <c r="H25" s="338"/>
      <c r="I25" s="337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477"/>
      <c r="Y25" s="338">
        <v>12</v>
      </c>
      <c r="Z25" s="339"/>
      <c r="AA25" s="340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305"/>
      <c r="AX25" s="341"/>
      <c r="AY25" s="270"/>
    </row>
    <row r="26" spans="1:91" ht="28.5" customHeight="1" thickBot="1">
      <c r="A26" s="342"/>
      <c r="B26" s="343"/>
      <c r="C26" s="343"/>
      <c r="D26" s="344"/>
      <c r="E26" s="345"/>
      <c r="F26" s="346" t="s">
        <v>253</v>
      </c>
      <c r="G26" s="347" t="s">
        <v>253</v>
      </c>
      <c r="H26" s="347" t="s">
        <v>253</v>
      </c>
      <c r="I26" s="346" t="s">
        <v>253</v>
      </c>
      <c r="J26" s="347" t="s">
        <v>253</v>
      </c>
      <c r="K26" s="347" t="s">
        <v>253</v>
      </c>
      <c r="L26" s="347" t="s">
        <v>253</v>
      </c>
      <c r="M26" s="347" t="s">
        <v>253</v>
      </c>
      <c r="N26" s="347" t="s">
        <v>253</v>
      </c>
      <c r="O26" s="347" t="s">
        <v>253</v>
      </c>
      <c r="P26" s="347" t="s">
        <v>253</v>
      </c>
      <c r="Q26" s="347" t="s">
        <v>253</v>
      </c>
      <c r="R26" s="347"/>
      <c r="S26" s="347"/>
      <c r="T26" s="347"/>
      <c r="U26" s="347"/>
      <c r="V26" s="347"/>
      <c r="W26" s="347"/>
      <c r="X26" s="479" t="s">
        <v>253</v>
      </c>
      <c r="Y26" s="347" t="s">
        <v>253</v>
      </c>
      <c r="Z26" s="348"/>
      <c r="AA26" s="349"/>
      <c r="AB26" s="349"/>
      <c r="AC26" s="349"/>
      <c r="AD26" s="349"/>
      <c r="AE26" s="349"/>
      <c r="AF26" s="349"/>
      <c r="AG26" s="350"/>
      <c r="AH26" s="350"/>
      <c r="AI26" s="349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  <c r="AX26" s="341"/>
      <c r="AY26" s="270"/>
    </row>
    <row r="27" spans="1:91" ht="35.1" customHeight="1" thickBot="1">
      <c r="A27" s="352" t="s">
        <v>35</v>
      </c>
      <c r="B27" s="353">
        <v>80</v>
      </c>
      <c r="C27" s="353"/>
      <c r="D27" s="354"/>
      <c r="E27" s="355" t="s">
        <v>254</v>
      </c>
      <c r="F27" s="356">
        <v>80</v>
      </c>
      <c r="G27" s="356">
        <f>'[1]2 день'!BJ80</f>
        <v>20</v>
      </c>
      <c r="H27" s="356">
        <f>'[1]3 день '!BH80</f>
        <v>60</v>
      </c>
      <c r="I27" s="356">
        <f>'[1]4 день'!BJ80</f>
        <v>70</v>
      </c>
      <c r="J27" s="356">
        <v>80</v>
      </c>
      <c r="K27" s="356">
        <v>40</v>
      </c>
      <c r="L27" s="356">
        <v>40</v>
      </c>
      <c r="M27" s="356">
        <v>40</v>
      </c>
      <c r="N27" s="356">
        <v>42</v>
      </c>
      <c r="O27" s="356">
        <v>40</v>
      </c>
      <c r="P27" s="356">
        <v>40</v>
      </c>
      <c r="Q27" s="356">
        <v>20</v>
      </c>
      <c r="R27" s="356"/>
      <c r="S27" s="356"/>
      <c r="T27" s="356"/>
      <c r="U27" s="356"/>
      <c r="V27" s="356"/>
      <c r="W27" s="356"/>
      <c r="X27" s="481">
        <f>SUM(F27:W27)</f>
        <v>572</v>
      </c>
      <c r="Y27" s="357">
        <f>X27/Y25</f>
        <v>47.666666666666664</v>
      </c>
      <c r="Z27" s="358">
        <f>(Y27-B27)/B27*100</f>
        <v>-40.416666666666664</v>
      </c>
      <c r="AA27" s="359"/>
      <c r="AB27" s="360"/>
      <c r="AC27" s="360"/>
      <c r="AD27" s="360"/>
      <c r="AE27" s="360"/>
      <c r="AF27" s="360"/>
      <c r="AG27" s="27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1"/>
      <c r="AU27" s="362"/>
      <c r="AV27" s="363"/>
      <c r="AW27" s="270"/>
      <c r="AX27" s="364"/>
      <c r="AY27" s="270"/>
    </row>
    <row r="28" spans="1:91" ht="35.1" customHeight="1" thickBot="1">
      <c r="A28" s="365" t="s">
        <v>255</v>
      </c>
      <c r="B28" s="353">
        <v>150</v>
      </c>
      <c r="C28" s="353"/>
      <c r="D28" s="354"/>
      <c r="E28" s="355" t="s">
        <v>254</v>
      </c>
      <c r="F28" s="366">
        <v>140</v>
      </c>
      <c r="G28" s="367">
        <f>'[1]2 день'!BJ79+'[1]2 день'!BJ77+'[1]2 день'!BJ74</f>
        <v>60.9</v>
      </c>
      <c r="H28" s="367">
        <f>'[1]3 день '!BH79+'[1]3 день '!BH77+'[1]3 день '!BH74</f>
        <v>96</v>
      </c>
      <c r="I28" s="366">
        <f>'[1]4 день'!BJ79+'[1]4 день'!BJ77+'[1]4 день'!BJ74</f>
        <v>90</v>
      </c>
      <c r="J28" s="366">
        <v>110</v>
      </c>
      <c r="K28" s="367">
        <f>'[1]6 день(суббота)'!BS79+'[1]6 день(суббота)'!BS77</f>
        <v>94.2</v>
      </c>
      <c r="L28" s="367">
        <f>'[1]7 день'!BJ79+'[1]7 день'!BJ77+'[1]7 день'!BJ74</f>
        <v>64.3</v>
      </c>
      <c r="M28" s="367">
        <v>130</v>
      </c>
      <c r="N28" s="367">
        <v>80</v>
      </c>
      <c r="O28" s="366">
        <f>'[1]10день'!BL79+'[1]10день'!BL77+'[1]10день'!BL74</f>
        <v>41.6</v>
      </c>
      <c r="P28" s="367">
        <f>'[1]11день  сердце'!BJ79+'[1]11день  сердце'!BJ77+'[1]11день  сердце'!BJ74</f>
        <v>80</v>
      </c>
      <c r="Q28" s="367">
        <v>100</v>
      </c>
      <c r="R28" s="368"/>
      <c r="S28" s="368"/>
      <c r="T28" s="369"/>
      <c r="U28" s="369"/>
      <c r="V28" s="369"/>
      <c r="W28" s="369"/>
      <c r="X28" s="481">
        <f t="shared" ref="X28:X91" si="0">SUM(F28:W28)</f>
        <v>1087</v>
      </c>
      <c r="Y28" s="357">
        <f>X28/Y25</f>
        <v>90.583333333333329</v>
      </c>
      <c r="Z28" s="358">
        <f t="shared" ref="Z28:Z91" si="1">(Y28-B28)/B28*100</f>
        <v>-39.611111111111114</v>
      </c>
      <c r="AA28" s="370"/>
      <c r="AB28" s="360"/>
      <c r="AC28" s="360"/>
      <c r="AD28" s="360"/>
      <c r="AE28" s="360"/>
      <c r="AF28" s="360"/>
      <c r="AG28" s="549" t="s">
        <v>256</v>
      </c>
      <c r="AH28" s="549"/>
      <c r="AI28" s="549"/>
      <c r="AJ28" s="549"/>
      <c r="AK28" s="549"/>
      <c r="AL28" s="549"/>
      <c r="AM28" s="549"/>
      <c r="AN28" s="549"/>
      <c r="AO28" s="549"/>
      <c r="AP28" s="549"/>
      <c r="AQ28" s="549"/>
      <c r="AR28" s="549"/>
      <c r="AS28" s="549"/>
      <c r="AT28" s="549"/>
      <c r="AU28" s="549"/>
      <c r="AV28" s="549"/>
      <c r="AW28" s="549"/>
      <c r="AX28" s="364"/>
      <c r="AY28" s="270"/>
    </row>
    <row r="29" spans="1:91" ht="35.1" customHeight="1" thickBot="1">
      <c r="A29" s="371" t="s">
        <v>257</v>
      </c>
      <c r="B29" s="372">
        <v>15</v>
      </c>
      <c r="C29" s="353"/>
      <c r="D29" s="354"/>
      <c r="E29" s="355" t="s">
        <v>254</v>
      </c>
      <c r="F29" s="366">
        <f>'[1]1ДЕНЬ '!BH59+'[1]1ДЕНЬ '!BH34</f>
        <v>0</v>
      </c>
      <c r="G29" s="367">
        <v>10</v>
      </c>
      <c r="H29" s="367">
        <f>'[1]3 день '!BH34+'[1]3 день '!BH59</f>
        <v>4</v>
      </c>
      <c r="I29" s="366">
        <v>31</v>
      </c>
      <c r="J29" s="366">
        <f>'[1]5 день'!BJ34+'[1]5 день'!BJ59</f>
        <v>3.6</v>
      </c>
      <c r="K29" s="367">
        <f>'[1]6 день(суббота)'!BS59+'[1]6 день(суббота)'!BS34</f>
        <v>18</v>
      </c>
      <c r="L29" s="367">
        <f>'[1]7 день'!BJ34+'[1]7 день'!BJ59</f>
        <v>3.6</v>
      </c>
      <c r="M29" s="367">
        <f>'[1]8 день'!BL34+'[1]8 день'!BL59</f>
        <v>10</v>
      </c>
      <c r="N29" s="367">
        <f>'[1]9день'!BN59+'[1]9день'!BN34</f>
        <v>2</v>
      </c>
      <c r="O29" s="366">
        <f>'[1]10день'!BL59+'[1]10день'!BL34</f>
        <v>20</v>
      </c>
      <c r="P29" s="367">
        <f>'[1]11день  сердце'!BJ59+'[1]11день  сердце'!BJ34</f>
        <v>2.8</v>
      </c>
      <c r="Q29" s="367">
        <f>'[1]12день(суббота) '!BJ59+'[1]12день(суббота) '!BJ34</f>
        <v>3.6</v>
      </c>
      <c r="R29" s="368"/>
      <c r="S29" s="368"/>
      <c r="T29" s="369"/>
      <c r="U29" s="369"/>
      <c r="V29" s="369"/>
      <c r="W29" s="369"/>
      <c r="X29" s="481">
        <f t="shared" si="0"/>
        <v>108.59999999999998</v>
      </c>
      <c r="Y29" s="357">
        <f>X29/Y25</f>
        <v>9.0499999999999989</v>
      </c>
      <c r="Z29" s="358">
        <f t="shared" si="1"/>
        <v>-39.666666666666671</v>
      </c>
      <c r="AA29" s="359"/>
      <c r="AB29" s="360"/>
      <c r="AC29" s="360"/>
      <c r="AD29" s="360"/>
      <c r="AE29" s="360"/>
      <c r="AF29" s="360"/>
      <c r="AG29" s="549"/>
      <c r="AH29" s="549"/>
      <c r="AI29" s="549"/>
      <c r="AJ29" s="549"/>
      <c r="AK29" s="549"/>
      <c r="AL29" s="549"/>
      <c r="AM29" s="549"/>
      <c r="AN29" s="549"/>
      <c r="AO29" s="549"/>
      <c r="AP29" s="549"/>
      <c r="AQ29" s="549"/>
      <c r="AR29" s="549"/>
      <c r="AS29" s="549"/>
      <c r="AT29" s="549"/>
      <c r="AU29" s="549"/>
      <c r="AV29" s="549"/>
      <c r="AW29" s="549"/>
      <c r="AX29" s="364"/>
      <c r="AY29" s="270"/>
    </row>
    <row r="30" spans="1:91" ht="35.1" customHeight="1" thickBot="1">
      <c r="A30" s="352" t="s">
        <v>258</v>
      </c>
      <c r="B30" s="373">
        <v>45</v>
      </c>
      <c r="C30" s="353"/>
      <c r="D30" s="354"/>
      <c r="E30" s="355" t="s">
        <v>254</v>
      </c>
      <c r="F30" s="366">
        <v>39</v>
      </c>
      <c r="G30" s="367">
        <f>'[1]2 день'!BJ30+'[1]2 день'!BJ35+'[1]2 день'!BJ36+'[1]2 день'!BJ37+'[1]2 день'!BJ38+'[1]2 день'!BJ39+'[1]2 день'!BJ40+'[1]2 день'!BJ43</f>
        <v>0</v>
      </c>
      <c r="H30" s="367">
        <v>15</v>
      </c>
      <c r="I30" s="366">
        <f>'[1]4 день'!BJ30+'[1]4 день'!BJ35</f>
        <v>0</v>
      </c>
      <c r="J30" s="366">
        <v>45</v>
      </c>
      <c r="K30" s="367">
        <f>'[1]6 день(суббота)'!BS30+'[1]6 день(суббота)'!BS35+'[1]6 день(суббота)'!BS36+'[1]6 день(суббота)'!BS37+'[1]6 день(суббота)'!BS38+'[1]6 день(суббота)'!BS39+'[1]6 день(суббота)'!BS40+'[1]6 день(суббота)'!BS43</f>
        <v>0</v>
      </c>
      <c r="L30" s="367">
        <v>80</v>
      </c>
      <c r="M30" s="367">
        <f>'[1]8 день'!BL30+'[1]8 день'!BL35+'[1]8 день'!BL36+'[1]8 день'!BL37+'[1]8 день'!BL38+'[1]8 день'!BL39+'[1]8 день'!BL40+'[1]8 день'!BL43</f>
        <v>16</v>
      </c>
      <c r="N30" s="367">
        <f>'[1]9день'!BN30+'[1]9день'!BN35+'[1]9день'!BN36+'[1]9день'!BN37+'[1]9день'!BN38+'[1]9день'!BN39+'[1]9день'!BN40+'[1]9день'!BN40</f>
        <v>0</v>
      </c>
      <c r="O30" s="366">
        <f>'[1]10день'!BL30+'[1]10день'!BL35+'[1]10день'!BL36+'[1]10день'!BL37+'[1]10день'!BL38+'[1]10день'!BL39+'[1]10день'!BL40+'[1]10день'!BL43</f>
        <v>0</v>
      </c>
      <c r="P30" s="367">
        <v>80</v>
      </c>
      <c r="Q30" s="367">
        <f>'[1]12день(суббота) '!BJ30+'[1]12день(суббота) '!BJ35+'[1]12день(суббота) '!BJ36+'[1]12день(суббота) '!BJ37+'[1]12день(суббота) '!BJ38+'[1]12день(суббота) '!BJ39+'[1]12день(суббота) '!BJ40+'[1]12день(суббота) '!BJ43</f>
        <v>40</v>
      </c>
      <c r="R30" s="368"/>
      <c r="S30" s="368"/>
      <c r="T30" s="369"/>
      <c r="U30" s="369"/>
      <c r="V30" s="369"/>
      <c r="W30" s="369"/>
      <c r="X30" s="481">
        <f t="shared" si="0"/>
        <v>315</v>
      </c>
      <c r="Y30" s="357">
        <f>X30/Y25</f>
        <v>26.25</v>
      </c>
      <c r="Z30" s="358">
        <f t="shared" si="1"/>
        <v>-41.666666666666671</v>
      </c>
      <c r="AA30" s="359"/>
      <c r="AB30" s="360"/>
      <c r="AC30" s="360"/>
      <c r="AD30" s="360"/>
      <c r="AE30" s="360"/>
      <c r="AF30" s="374"/>
      <c r="AG30" s="270"/>
      <c r="AH30" s="375"/>
      <c r="AI30" s="375"/>
      <c r="AJ30" s="375"/>
      <c r="AK30" s="375"/>
      <c r="AL30" s="375"/>
      <c r="AM30" s="375"/>
      <c r="AN30" s="375"/>
      <c r="AO30" s="375"/>
      <c r="AP30" s="375"/>
      <c r="AQ30" s="375"/>
      <c r="AR30" s="375"/>
      <c r="AS30" s="375"/>
      <c r="AT30" s="360"/>
      <c r="AU30" s="362"/>
      <c r="AV30" s="363"/>
      <c r="AW30" s="270"/>
      <c r="AX30" s="364"/>
      <c r="AY30" s="270"/>
    </row>
    <row r="31" spans="1:91" ht="55.5" customHeight="1" thickBot="1">
      <c r="A31" s="376" t="s">
        <v>259</v>
      </c>
      <c r="B31" s="377">
        <v>15</v>
      </c>
      <c r="C31" s="353"/>
      <c r="D31" s="354"/>
      <c r="E31" s="355" t="s">
        <v>254</v>
      </c>
      <c r="F31" s="366">
        <v>38</v>
      </c>
      <c r="G31" s="367">
        <f>'[1]2 день'!BJ53+'[1]2 день'!BJ91</f>
        <v>0</v>
      </c>
      <c r="H31" s="367">
        <f>'[1]3 день '!BH53+'[1]3 день '!BH91</f>
        <v>0</v>
      </c>
      <c r="I31" s="366">
        <f>'[1]4 день'!BJ53+'[1]4 день'!BJ91</f>
        <v>0</v>
      </c>
      <c r="J31" s="366">
        <v>16</v>
      </c>
      <c r="K31" s="367">
        <f>'[1]6 день(суббота)'!BS53+'[1]6 день(суббота)'!BS91</f>
        <v>0</v>
      </c>
      <c r="L31" s="367">
        <f>'[1]7 день'!BJ53+'[1]7 день'!BJ91</f>
        <v>0</v>
      </c>
      <c r="M31" s="367">
        <f>'[1]8 день'!BL53+'[1]8 день'!BL91</f>
        <v>0</v>
      </c>
      <c r="N31" s="367">
        <v>16</v>
      </c>
      <c r="O31" s="366">
        <v>38</v>
      </c>
      <c r="P31" s="367">
        <f>'[1]11день  сердце'!BJ53+'[1]11день  сердце'!BJ91</f>
        <v>0</v>
      </c>
      <c r="Q31" s="367">
        <f>'[1]12день(суббота) '!BJ53+'[1]12день(суббота) '!BJ91</f>
        <v>0</v>
      </c>
      <c r="R31" s="368"/>
      <c r="S31" s="368"/>
      <c r="T31" s="369"/>
      <c r="U31" s="369"/>
      <c r="V31" s="369"/>
      <c r="W31" s="369"/>
      <c r="X31" s="481">
        <f t="shared" si="0"/>
        <v>108</v>
      </c>
      <c r="Y31" s="357">
        <f>X31/Y25</f>
        <v>9</v>
      </c>
      <c r="Z31" s="358">
        <f t="shared" si="1"/>
        <v>-40</v>
      </c>
      <c r="AA31" s="359"/>
      <c r="AB31" s="360"/>
      <c r="AC31" s="270"/>
      <c r="AD31" s="270"/>
      <c r="AE31" s="270"/>
      <c r="AF31" s="363"/>
      <c r="AG31" s="549" t="s">
        <v>260</v>
      </c>
      <c r="AH31" s="549"/>
      <c r="AI31" s="549"/>
      <c r="AJ31" s="549"/>
      <c r="AK31" s="549"/>
      <c r="AL31" s="549"/>
      <c r="AM31" s="549"/>
      <c r="AN31" s="549"/>
      <c r="AO31" s="549"/>
      <c r="AP31" s="549"/>
      <c r="AQ31" s="549"/>
      <c r="AR31" s="549"/>
      <c r="AS31" s="549"/>
      <c r="AT31" s="549"/>
      <c r="AU31" s="549"/>
      <c r="AV31" s="549"/>
      <c r="AW31" s="549"/>
      <c r="AX31" s="364"/>
      <c r="AY31" s="270"/>
    </row>
    <row r="32" spans="1:91" ht="35.1" customHeight="1" thickBot="1">
      <c r="A32" s="365" t="s">
        <v>261</v>
      </c>
      <c r="B32" s="377">
        <v>187</v>
      </c>
      <c r="C32" s="353"/>
      <c r="D32" s="354"/>
      <c r="E32" s="355" t="s">
        <v>254</v>
      </c>
      <c r="F32" s="366">
        <f>('[1]1ДЕНЬ '!BH42)*80/100</f>
        <v>42.88</v>
      </c>
      <c r="G32" s="367">
        <v>170</v>
      </c>
      <c r="H32" s="367">
        <f>('[1]3 день '!BH42)*80/100</f>
        <v>76.8</v>
      </c>
      <c r="I32" s="366">
        <f>('[1]4 день'!BJ42)*80/100</f>
        <v>160</v>
      </c>
      <c r="J32" s="366">
        <f>('[1]5 день'!BJ42)*80/100</f>
        <v>0</v>
      </c>
      <c r="K32" s="367">
        <v>340</v>
      </c>
      <c r="L32" s="367">
        <f>('[1]7 день'!BJ42)*80/100</f>
        <v>64</v>
      </c>
      <c r="M32" s="367">
        <v>170</v>
      </c>
      <c r="N32" s="367">
        <v>180</v>
      </c>
      <c r="O32" s="366">
        <f>('[1]10день'!BL42)*80/100</f>
        <v>25.6</v>
      </c>
      <c r="P32" s="367">
        <f>('[1]11день  сердце'!BJ42)*80/100</f>
        <v>17.28</v>
      </c>
      <c r="Q32" s="367">
        <f>('[1]12день(суббота) '!BJ42)*80/100</f>
        <v>96</v>
      </c>
      <c r="R32" s="368"/>
      <c r="S32" s="368"/>
      <c r="T32" s="369"/>
      <c r="U32" s="369"/>
      <c r="V32" s="369"/>
      <c r="W32" s="369"/>
      <c r="X32" s="481">
        <f t="shared" si="0"/>
        <v>1342.56</v>
      </c>
      <c r="Y32" s="357">
        <f>X32/Y25</f>
        <v>111.88</v>
      </c>
      <c r="Z32" s="358">
        <f t="shared" si="1"/>
        <v>-40.171122994652407</v>
      </c>
      <c r="AA32" s="359"/>
      <c r="AB32" s="360"/>
      <c r="AC32" s="360"/>
      <c r="AD32" s="360"/>
      <c r="AE32" s="360"/>
      <c r="AF32" s="360"/>
      <c r="AG32" s="27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2"/>
      <c r="AV32" s="363"/>
      <c r="AW32" s="270"/>
      <c r="AX32" s="364"/>
      <c r="AY32" s="270"/>
    </row>
    <row r="33" spans="1:51" ht="35.1" customHeight="1" thickBot="1">
      <c r="A33" s="365" t="s">
        <v>262</v>
      </c>
      <c r="B33" s="377">
        <v>280</v>
      </c>
      <c r="C33" s="353"/>
      <c r="D33" s="354"/>
      <c r="E33" s="355" t="s">
        <v>254</v>
      </c>
      <c r="F33" s="366">
        <f>'[1]1ДЕНЬ '!BH26+'[1]1ДЕНЬ '!BH28+'[1]1ДЕНЬ '!BH31+'[1]1ДЕНЬ '!BH44+'[1]1ДЕНЬ '!BH51+'[1]1ДЕНЬ '!BH58+'[1]1ДЕНЬ '!BH61+'[1]1ДЕНЬ '!BH62+'[1]1ДЕНЬ '!BH64+'[1]1ДЕНЬ '!BH78+'[1]1ДЕНЬ '!BH67</f>
        <v>127.5</v>
      </c>
      <c r="G33" s="367">
        <f>'[1]2 день'!BJ26+'[1]2 день'!BJ31+'[1]2 день'!BJ28+'[1]2 день'!BJ44+'[1]2 день'!BJ51+'[1]2 день'!BJ58+'[1]2 день'!BJ61+'[1]2 день'!BJ62+'[1]2 день'!BJ64+'[1]2 день'!BJ78+'[1]2 день'!BJ67</f>
        <v>148.4</v>
      </c>
      <c r="H33" s="367">
        <f>'[1]3 день '!BH26+'[1]3 день '!BH28+'[1]3 день '!BH31+'[1]3 день '!BH44+'[1]3 день '!BH51+'[1]3 день '!BH58+'[1]3 день '!BH61+'[1]3 день '!BH62+'[1]3 день '!BH64+'[1]3 день '!BH67+'[1]3 день '!BH78</f>
        <v>113.2</v>
      </c>
      <c r="I33" s="366">
        <f>'[1]4 день'!BJ26+'[1]4 день'!BJ28+'[1]4 день'!BJ31+'[1]4 день'!BJ44+'[1]4 день'!BJ51+'[1]4 день'!BJ58+'[1]4 день'!BJ61+'[1]4 день'!BJ62+'[1]4 день'!BJ64+'[1]4 день'!BJ67+'[1]4 день'!BJ78</f>
        <v>182.5</v>
      </c>
      <c r="J33" s="366">
        <f>'[1]5 день'!BJ26+'[1]5 день'!BJ28+'[1]5 день'!BJ31+'[1]5 день'!BJ44+'[1]5 день'!BJ51+'[1]5 день'!BJ58+'[1]5 день'!BJ61+'[1]5 день'!BJ62+'[1]5 день'!BJ64+'[1]5 день'!BJ67+'[1]5 день'!BJ78</f>
        <v>316.37999999999994</v>
      </c>
      <c r="K33" s="367">
        <f>'[1]6 день(суббота)'!BS26+'[1]6 день(суббота)'!BS28+'[1]6 день(суббота)'!BS31+'[1]6 день(суббота)'!BS51+'[1]6 день(суббота)'!BS44+'[1]6 день(суббота)'!BS58+'[1]6 день(суббота)'!BS61+'[1]6 день(суббота)'!BS62+'[1]6 день(суббота)'!BS64+'[1]6 день(суббота)'!BS67+'[1]6 день(суббота)'!BS78</f>
        <v>60.4</v>
      </c>
      <c r="L33" s="367">
        <f>'[1]7 день'!BJ26+'[1]7 день'!BJ28+'[1]7 день'!BJ31+'[1]7 день'!BJ44+'[1]7 день'!BJ51+'[1]7 день'!BJ58+'[1]7 день'!BJ61+'[1]7 день'!BJ62+'[1]7 день'!BJ64+'[1]7 день'!BJ67+'[1]7 день'!BJ78</f>
        <v>129.6</v>
      </c>
      <c r="M33" s="367">
        <f>'[1]8 день'!BL26+'[1]8 день'!BL28+'[1]8 день'!BL31+'[1]8 день'!BL44+'[1]8 день'!BL51+'[1]8 день'!BL58+'[1]8 день'!BL61+'[1]8 день'!BL62+'[1]8 день'!BL64+'[1]8 день'!BL67+'[1]8 день'!BL78</f>
        <v>138.80000000000001</v>
      </c>
      <c r="N33" s="367">
        <f>'[1]9день'!BN26+'[1]9день'!BN28+'[1]9день'!BN31+'[1]9день'!BN44+'[1]9день'!BN51+'[1]9день'!BN58+'[1]9день'!BN61+'[1]9день'!BN62+'[1]9день'!BN64+'[1]9день'!BN67+'[1]9день'!BN78</f>
        <v>154.80000000000001</v>
      </c>
      <c r="O33" s="366">
        <f>'[1]10день'!BL26+'[1]10день'!BL28+'[1]10день'!BL31+'[1]10день'!BL44+'[1]10день'!BL51+'[1]10день'!BL58+'[1]10день'!BL61+'[1]10день'!BL62+'[1]10день'!BL64+'[1]10день'!BL67+'[1]10день'!BL78</f>
        <v>70.400000000000006</v>
      </c>
      <c r="P33" s="367">
        <f>'[1]11день  сердце'!BJ26+'[1]11день  сердце'!BJ28+'[1]11день  сердце'!BJ31+'[1]11день  сердце'!BJ44+'[1]11день  сердце'!BJ51+'[1]11день  сердце'!BJ58+'[1]11день  сердце'!BJ61+'[1]11день  сердце'!BJ62+'[1]11день  сердце'!BJ64+'[1]11день  сердце'!BJ67+'[1]11день  сердце'!BJ78</f>
        <v>172.9</v>
      </c>
      <c r="Q33" s="367">
        <f>'[1]12день(суббота) '!BJ26+'[1]12день(суббота) '!BJ28+'[1]12день(суббота) '!BJ31+'[1]12день(суббота) '!BJ44+'[1]12день(суббота) '!BJ51+'[1]12день(суббота) '!BJ58+'[1]12день(суббота) '!BJ62+'[1]12день(суббота) '!BJ61+'[1]12день(суббота) '!BJ64+'[1]12день(суббота) '!BJ67+'[1]12день(суббота) '!BJ78</f>
        <v>319.08</v>
      </c>
      <c r="R33" s="368"/>
      <c r="S33" s="368"/>
      <c r="T33" s="369"/>
      <c r="U33" s="369"/>
      <c r="V33" s="369"/>
      <c r="W33" s="369"/>
      <c r="X33" s="481">
        <f t="shared" si="0"/>
        <v>1933.9599999999998</v>
      </c>
      <c r="Y33" s="357">
        <f>X33/Y25</f>
        <v>161.16333333333333</v>
      </c>
      <c r="Z33" s="358">
        <f t="shared" si="1"/>
        <v>-42.441666666666663</v>
      </c>
      <c r="AA33" s="359"/>
      <c r="AB33" s="360"/>
      <c r="AC33" s="360"/>
      <c r="AD33" s="360"/>
      <c r="AE33" s="360"/>
      <c r="AF33" s="360"/>
      <c r="AG33" s="549" t="s">
        <v>263</v>
      </c>
      <c r="AH33" s="550"/>
      <c r="AI33" s="550"/>
      <c r="AJ33" s="550"/>
      <c r="AK33" s="550"/>
      <c r="AL33" s="550"/>
      <c r="AM33" s="550"/>
      <c r="AN33" s="550"/>
      <c r="AO33" s="550"/>
      <c r="AP33" s="550"/>
      <c r="AQ33" s="550"/>
      <c r="AR33" s="550"/>
      <c r="AS33" s="550"/>
      <c r="AT33" s="550"/>
      <c r="AU33" s="550"/>
      <c r="AV33" s="550"/>
      <c r="AW33" s="550"/>
      <c r="AX33" s="364"/>
      <c r="AY33" s="270"/>
    </row>
    <row r="34" spans="1:51" ht="35.1" customHeight="1" thickBot="1">
      <c r="A34" s="365" t="s">
        <v>264</v>
      </c>
      <c r="B34" s="377">
        <v>185</v>
      </c>
      <c r="C34" s="353"/>
      <c r="D34" s="355"/>
      <c r="E34" s="355" t="s">
        <v>254</v>
      </c>
      <c r="F34" s="366">
        <v>220</v>
      </c>
      <c r="G34" s="367">
        <v>140</v>
      </c>
      <c r="H34" s="367">
        <v>60</v>
      </c>
      <c r="I34" s="366">
        <f>'[1]4 день'!BJ25+'[1]4 день'!BJ63+'[1]4 день'!BJ82+'[1]4 день'!BJ83+'[1]4 день'!BJ84+'[1]4 день'!BJ85+'[1]4 день'!BJ86+'[1]4 день'!BJ92</f>
        <v>0</v>
      </c>
      <c r="J34" s="366">
        <v>60</v>
      </c>
      <c r="K34" s="367">
        <v>60</v>
      </c>
      <c r="L34" s="367">
        <f>'[1]7 день'!BJ25+'[1]7 день'!BJ63+'[1]7 день'!BJ82+'[1]7 день'!BJ83+'[1]7 день'!BJ84+'[1]7 день'!BJ85+'[1]7 день'!BJ86+'[1]7 день'!BJ92</f>
        <v>150</v>
      </c>
      <c r="M34" s="367">
        <v>60</v>
      </c>
      <c r="N34" s="367">
        <v>60</v>
      </c>
      <c r="O34" s="366">
        <v>140</v>
      </c>
      <c r="P34" s="367">
        <v>350</v>
      </c>
      <c r="Q34" s="367">
        <f>'[1]12день(суббота) '!BJ25+'[1]12день(суббота) '!BJ63+'[1]12день(суббота) '!BJ82+'[1]12день(суббота) '!BJ83+'[1]12день(суббота) '!BJ84+'[1]12день(суббота) '!BJ85+'[1]12день(суббота) '!BJ86+'[1]12день(суббота) '!BJ92</f>
        <v>0</v>
      </c>
      <c r="R34" s="368"/>
      <c r="S34" s="368"/>
      <c r="T34" s="369"/>
      <c r="U34" s="369"/>
      <c r="V34" s="369"/>
      <c r="W34" s="369"/>
      <c r="X34" s="481">
        <f t="shared" si="0"/>
        <v>1300</v>
      </c>
      <c r="Y34" s="357">
        <f>X34/Y25</f>
        <v>108.33333333333333</v>
      </c>
      <c r="Z34" s="358">
        <f t="shared" si="1"/>
        <v>-41.441441441441448</v>
      </c>
      <c r="AA34" s="359"/>
      <c r="AB34" s="360"/>
      <c r="AC34" s="360"/>
      <c r="AD34" s="360"/>
      <c r="AE34" s="360"/>
      <c r="AF34" s="360"/>
      <c r="AG34" s="550"/>
      <c r="AH34" s="550"/>
      <c r="AI34" s="550"/>
      <c r="AJ34" s="550"/>
      <c r="AK34" s="550"/>
      <c r="AL34" s="550"/>
      <c r="AM34" s="550"/>
      <c r="AN34" s="550"/>
      <c r="AO34" s="550"/>
      <c r="AP34" s="550"/>
      <c r="AQ34" s="550"/>
      <c r="AR34" s="550"/>
      <c r="AS34" s="550"/>
      <c r="AT34" s="550"/>
      <c r="AU34" s="550"/>
      <c r="AV34" s="550"/>
      <c r="AW34" s="550"/>
      <c r="AX34" s="364"/>
      <c r="AY34" s="270"/>
    </row>
    <row r="35" spans="1:51" ht="35.1" customHeight="1" thickBot="1">
      <c r="A35" s="365" t="s">
        <v>265</v>
      </c>
      <c r="B35" s="377">
        <v>15</v>
      </c>
      <c r="C35" s="353"/>
      <c r="D35" s="355"/>
      <c r="E35" s="355" t="s">
        <v>254</v>
      </c>
      <c r="F35" s="366">
        <f>'[1]1ДЕНЬ '!BH49+'[1]1ДЕНЬ '!BH88+'[1]1ДЕНЬ '!BH47</f>
        <v>20</v>
      </c>
      <c r="G35" s="367">
        <f>'[1]2 день'!BJ88+'[1]2 день'!BJ49+'[1]2 день'!BJ47</f>
        <v>10</v>
      </c>
      <c r="H35" s="367">
        <f>'[1]3 день '!BH49+'[1]3 день '!BH88+'[1]3 день '!BH47</f>
        <v>0</v>
      </c>
      <c r="I35" s="366">
        <v>19</v>
      </c>
      <c r="J35" s="366">
        <f>'[1]5 день'!BJ49+'[1]5 день'!BJ88+'[1]5 день'!BJ47</f>
        <v>10</v>
      </c>
      <c r="K35" s="367">
        <f>'[1]6 день(суббота)'!BS49+'[1]6 день(суббота)'!BS47+'[1]6 день(суббота)'!BS88</f>
        <v>0</v>
      </c>
      <c r="L35" s="367">
        <v>19</v>
      </c>
      <c r="M35" s="367">
        <f>'[1]8 день'!BL49+'[1]8 день'!BL88+'[1]8 день'!BL47</f>
        <v>0</v>
      </c>
      <c r="N35" s="367">
        <f>'[1]9день'!BN49+'[1]9день'!BN88+'[1]9день'!BN47</f>
        <v>0</v>
      </c>
      <c r="O35" s="366">
        <f>'[1]10день'!BL49+'[1]10день'!BL88+'[1]10день'!BL47</f>
        <v>0</v>
      </c>
      <c r="P35" s="367">
        <f>'[1]11день  сердце'!BJ49+'[1]11день  сердце'!BJ47+'[1]11день  сердце'!BJ88</f>
        <v>10</v>
      </c>
      <c r="Q35" s="367">
        <v>19</v>
      </c>
      <c r="R35" s="368"/>
      <c r="S35" s="368"/>
      <c r="T35" s="369"/>
      <c r="U35" s="369"/>
      <c r="V35" s="369"/>
      <c r="W35" s="369"/>
      <c r="X35" s="481">
        <f t="shared" si="0"/>
        <v>107</v>
      </c>
      <c r="Y35" s="357">
        <f>X35/Y25</f>
        <v>8.9166666666666661</v>
      </c>
      <c r="Z35" s="358">
        <f t="shared" si="1"/>
        <v>-40.555555555555564</v>
      </c>
      <c r="AA35" s="359"/>
      <c r="AB35" s="360"/>
      <c r="AC35" s="360"/>
      <c r="AD35" s="360"/>
      <c r="AE35" s="360"/>
      <c r="AF35" s="360"/>
      <c r="AG35" s="27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2"/>
      <c r="AV35" s="363"/>
      <c r="AW35" s="270"/>
      <c r="AX35" s="364"/>
      <c r="AY35" s="270"/>
    </row>
    <row r="36" spans="1:51" ht="45" customHeight="1" thickBot="1">
      <c r="A36" s="376" t="s">
        <v>266</v>
      </c>
      <c r="B36" s="378">
        <v>200</v>
      </c>
      <c r="C36" s="353"/>
      <c r="D36" s="355"/>
      <c r="E36" s="355" t="s">
        <v>254</v>
      </c>
      <c r="F36" s="379">
        <f>('[1]1ДЕНЬ '!BH88+'[1]1ДЕНЬ '!BH71+'[1]1ДЕНЬ '!BH49)*10</f>
        <v>200</v>
      </c>
      <c r="G36" s="380">
        <f>'[1]2 день'!BJ88+'[1]2 день'!BJ49+'[1]2 день'!BJ71</f>
        <v>0</v>
      </c>
      <c r="H36" s="380">
        <f>'[1]3 день '!BH71</f>
        <v>0</v>
      </c>
      <c r="I36" s="379">
        <v>200</v>
      </c>
      <c r="J36" s="379">
        <f>'[1]5 день'!BJ49+'[1]5 день'!BJ88+'[1]5 день'!BJ71</f>
        <v>200</v>
      </c>
      <c r="K36" s="380">
        <f>'[1]6 день(суббота)'!BS49+'[1]6 день(суббота)'!BS88+'[1]6 день(суббота)'!BS71</f>
        <v>0</v>
      </c>
      <c r="L36" s="380">
        <f>('[1]7 день'!BJ88+'[1]7 день'!BJ49+'[1]7 день'!BJ71)*10</f>
        <v>200</v>
      </c>
      <c r="M36" s="380">
        <f>'[1]8 день'!BL88+'[1]8 день'!BL71+'[1]8 день'!BL49</f>
        <v>0</v>
      </c>
      <c r="N36" s="380">
        <f>'[1]9день'!BN71+'[1]9день'!BN46+'[1]9день'!BN88</f>
        <v>200</v>
      </c>
      <c r="O36" s="379">
        <f>'[1]10день'!BL71+'[1]10день'!BL88+'[1]10день'!BL49</f>
        <v>0</v>
      </c>
      <c r="P36" s="380">
        <f>'[1]11день  сердце'!BJ71+('[1]11день  сердце'!BJ49*8)+('[1]11день  сердце'!BJ88*10)</f>
        <v>0</v>
      </c>
      <c r="Q36" s="381">
        <f>'[1]12день(суббота) '!BJ71+('[1]12день(суббота) '!BJ49*8)+('[1]12день(суббота) '!BJ88*10)</f>
        <v>400</v>
      </c>
      <c r="R36" s="382"/>
      <c r="S36" s="368"/>
      <c r="T36" s="369"/>
      <c r="U36" s="369"/>
      <c r="V36" s="369"/>
      <c r="W36" s="369"/>
      <c r="X36" s="481">
        <f t="shared" si="0"/>
        <v>1400</v>
      </c>
      <c r="Y36" s="357">
        <f>X36/Y25</f>
        <v>116.66666666666667</v>
      </c>
      <c r="Z36" s="358">
        <f t="shared" si="1"/>
        <v>-41.666666666666664</v>
      </c>
      <c r="AA36" s="359"/>
      <c r="AB36" s="360"/>
      <c r="AC36" s="360"/>
      <c r="AD36" s="360"/>
      <c r="AE36" s="360"/>
      <c r="AF36" s="360"/>
      <c r="AG36" s="551" t="s">
        <v>267</v>
      </c>
      <c r="AH36" s="551"/>
      <c r="AI36" s="551"/>
      <c r="AJ36" s="551"/>
      <c r="AK36" s="551"/>
      <c r="AL36" s="551"/>
      <c r="AM36" s="551"/>
      <c r="AN36" s="551"/>
      <c r="AO36" s="551"/>
      <c r="AP36" s="551"/>
      <c r="AQ36" s="551"/>
      <c r="AR36" s="551"/>
      <c r="AS36" s="551"/>
      <c r="AT36" s="551"/>
      <c r="AU36" s="551"/>
      <c r="AV36" s="551"/>
      <c r="AW36" s="551"/>
      <c r="AX36" s="364"/>
      <c r="AY36" s="270"/>
    </row>
    <row r="37" spans="1:51" ht="40.5" customHeight="1" thickBot="1">
      <c r="A37" s="383" t="s">
        <v>268</v>
      </c>
      <c r="B37" s="353">
        <v>70</v>
      </c>
      <c r="C37" s="353"/>
      <c r="D37" s="355"/>
      <c r="E37" s="355" t="s">
        <v>254</v>
      </c>
      <c r="F37" s="384">
        <f>'[1]1ДЕНЬ '!BH60</f>
        <v>76.5</v>
      </c>
      <c r="G37" s="385">
        <f>'[1]2 день'!BJ60</f>
        <v>0</v>
      </c>
      <c r="H37" s="385">
        <f>'[1]3 день '!BH60</f>
        <v>0</v>
      </c>
      <c r="I37" s="386">
        <f>'[1]4 день'!BJ60</f>
        <v>60</v>
      </c>
      <c r="J37" s="386">
        <f>'[1]5 день'!BJ60</f>
        <v>82.8</v>
      </c>
      <c r="K37" s="385">
        <f>'[1]6 день(суббота)'!BS60</f>
        <v>73.8</v>
      </c>
      <c r="L37" s="385">
        <f>'[1]7 день'!BJ60</f>
        <v>83</v>
      </c>
      <c r="M37" s="385">
        <f>'[1]8 день'!BL60</f>
        <v>0</v>
      </c>
      <c r="N37" s="385">
        <f>'[1]9день'!BN60</f>
        <v>40.200000000000003</v>
      </c>
      <c r="O37" s="384">
        <f>'[1]10день'!BL60</f>
        <v>0</v>
      </c>
      <c r="P37" s="385">
        <f>'[1]11день  сердце'!BJ60</f>
        <v>0</v>
      </c>
      <c r="Q37" s="385">
        <f>'[1]12день(суббота) '!BJ60</f>
        <v>76.5</v>
      </c>
      <c r="R37" s="387"/>
      <c r="S37" s="387"/>
      <c r="T37" s="388"/>
      <c r="U37" s="388"/>
      <c r="V37" s="388"/>
      <c r="W37" s="388"/>
      <c r="X37" s="481">
        <f t="shared" si="0"/>
        <v>492.8</v>
      </c>
      <c r="Y37" s="357">
        <f>X37/Y25</f>
        <v>41.06666666666667</v>
      </c>
      <c r="Z37" s="358">
        <f t="shared" si="1"/>
        <v>-41.333333333333329</v>
      </c>
      <c r="AA37" s="359"/>
      <c r="AB37" s="360"/>
      <c r="AC37" s="360"/>
      <c r="AD37" s="360"/>
      <c r="AE37" s="360"/>
      <c r="AF37" s="360"/>
      <c r="AG37" s="27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2"/>
      <c r="AV37" s="363"/>
      <c r="AW37" s="270"/>
      <c r="AX37" s="364"/>
      <c r="AY37" s="270"/>
    </row>
    <row r="38" spans="1:51" ht="40.5" customHeight="1" thickBot="1">
      <c r="A38" s="383" t="s">
        <v>269</v>
      </c>
      <c r="B38" s="353">
        <v>30</v>
      </c>
      <c r="C38" s="353"/>
      <c r="D38" s="355"/>
      <c r="E38" s="355" t="s">
        <v>254</v>
      </c>
      <c r="F38" s="384">
        <f>'[1]1ДЕНЬ '!BH90+'[1]1ДЕНЬ '!BH73</f>
        <v>0</v>
      </c>
      <c r="G38" s="385">
        <f>'[1]2 день'!BJ73+'[1]2 день'!BJ90</f>
        <v>0</v>
      </c>
      <c r="H38" s="385">
        <f>'[1]3 день '!BH90+'[1]3 день '!BH73</f>
        <v>0</v>
      </c>
      <c r="I38" s="386">
        <f>'[1]4 день'!BJ73+'[1]4 день'!BJ90</f>
        <v>0</v>
      </c>
      <c r="J38" s="386">
        <f>'[1]5 день'!BJ73+'[1]5 день'!BJ90</f>
        <v>0</v>
      </c>
      <c r="K38" s="385">
        <f>'[1]6 день(суббота)'!BS73+'[1]6 день(суббота)'!BS90</f>
        <v>0</v>
      </c>
      <c r="L38" s="385">
        <f>'[1]7 день'!BJ73+'[1]7 день'!BJ90</f>
        <v>0</v>
      </c>
      <c r="M38" s="385">
        <f>'[1]8 день'!BL73+'[1]8 день'!BL90</f>
        <v>0</v>
      </c>
      <c r="N38" s="385">
        <f>'[1]9день'!BN90+'[1]9день'!BN73</f>
        <v>0</v>
      </c>
      <c r="O38" s="384">
        <f>'[1]10день'!BL73+'[1]10день'!BL90</f>
        <v>0</v>
      </c>
      <c r="P38" s="385">
        <f>'[1]11день  сердце'!BJ73+'[1]11день  сердце'!BJ90</f>
        <v>108.6</v>
      </c>
      <c r="Q38" s="385">
        <f>'[1]12день(суббота) '!BJ73+'[1]12день(суббота) '!BJ90</f>
        <v>0</v>
      </c>
      <c r="R38" s="387"/>
      <c r="S38" s="387"/>
      <c r="T38" s="388"/>
      <c r="U38" s="388"/>
      <c r="V38" s="388"/>
      <c r="W38" s="388"/>
      <c r="X38" s="481">
        <f t="shared" si="0"/>
        <v>108.6</v>
      </c>
      <c r="Y38" s="357">
        <f>X38/Y25</f>
        <v>9.0499999999999989</v>
      </c>
      <c r="Z38" s="358">
        <f t="shared" si="1"/>
        <v>-69.833333333333343</v>
      </c>
      <c r="AA38" s="359"/>
      <c r="AB38" s="360"/>
      <c r="AC38" s="360"/>
      <c r="AD38" s="360"/>
      <c r="AE38" s="360"/>
      <c r="AF38" s="360"/>
      <c r="AG38" s="27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2"/>
      <c r="AV38" s="363"/>
      <c r="AW38" s="270"/>
      <c r="AX38" s="364"/>
      <c r="AY38" s="270"/>
    </row>
    <row r="39" spans="1:51" ht="35.1" customHeight="1" thickBot="1">
      <c r="A39" s="365" t="s">
        <v>270</v>
      </c>
      <c r="B39" s="353">
        <v>35</v>
      </c>
      <c r="C39" s="353"/>
      <c r="D39" s="355"/>
      <c r="E39" s="355" t="s">
        <v>254</v>
      </c>
      <c r="F39" s="386">
        <f>'[1]1ДЕНЬ '!BH46+'[1]1ДЕНЬ '!BH48</f>
        <v>0</v>
      </c>
      <c r="G39" s="385">
        <v>79</v>
      </c>
      <c r="H39" s="385">
        <f>'[1]3 день '!BH48+'[1]3 день '!BH46</f>
        <v>0</v>
      </c>
      <c r="I39" s="386">
        <f>'[1]4 день'!BJ46+'[1]4 день'!BJ48</f>
        <v>0</v>
      </c>
      <c r="J39" s="386">
        <f>'[1]5 день'!BJ48+'[1]5 день'!BJ46</f>
        <v>31.2</v>
      </c>
      <c r="K39" s="385">
        <f>'[1]6 день(суббота)'!BS48+'[1]6 день(суббота)'!BS46</f>
        <v>0</v>
      </c>
      <c r="L39" s="385">
        <f>'[1]7 день'!BJ48+'[1]7 день'!BJ46</f>
        <v>0</v>
      </c>
      <c r="M39" s="385">
        <v>79</v>
      </c>
      <c r="N39" s="385">
        <f>'[1]9день'!BN46+'[1]9день'!BN48</f>
        <v>62.4</v>
      </c>
      <c r="O39" s="386">
        <f>'[1]10день'!BL48+'[1]10день'!BL46</f>
        <v>0</v>
      </c>
      <c r="P39" s="385">
        <f>'[1]11день  сердце'!BJ48+'[1]11день  сердце'!BJ46</f>
        <v>0</v>
      </c>
      <c r="Q39" s="385">
        <f>'[1]12день(суббота) '!BJ48+'[1]12день(суббота) '!BJ46</f>
        <v>0</v>
      </c>
      <c r="R39" s="387"/>
      <c r="S39" s="387"/>
      <c r="T39" s="388"/>
      <c r="U39" s="388"/>
      <c r="V39" s="388"/>
      <c r="W39" s="388"/>
      <c r="X39" s="481">
        <f t="shared" si="0"/>
        <v>251.6</v>
      </c>
      <c r="Y39" s="357">
        <f>X39/Y25</f>
        <v>20.966666666666665</v>
      </c>
      <c r="Z39" s="358">
        <f t="shared" si="1"/>
        <v>-40.095238095238102</v>
      </c>
      <c r="AA39" s="359"/>
      <c r="AB39" s="360"/>
      <c r="AC39" s="360"/>
      <c r="AD39" s="360"/>
      <c r="AE39" s="360"/>
      <c r="AF39" s="360"/>
      <c r="AG39" s="549" t="s">
        <v>271</v>
      </c>
      <c r="AH39" s="550"/>
      <c r="AI39" s="550"/>
      <c r="AJ39" s="550"/>
      <c r="AK39" s="550"/>
      <c r="AL39" s="550"/>
      <c r="AM39" s="550"/>
      <c r="AN39" s="550"/>
      <c r="AO39" s="550"/>
      <c r="AP39" s="550"/>
      <c r="AQ39" s="550"/>
      <c r="AR39" s="550"/>
      <c r="AS39" s="550"/>
      <c r="AT39" s="550"/>
      <c r="AU39" s="550"/>
      <c r="AV39" s="550"/>
      <c r="AW39" s="550"/>
      <c r="AX39" s="364"/>
      <c r="AY39" s="270"/>
    </row>
    <row r="40" spans="1:51" ht="35.1" customHeight="1" thickBot="1">
      <c r="A40" s="389" t="s">
        <v>272</v>
      </c>
      <c r="B40" s="353">
        <v>58</v>
      </c>
      <c r="C40" s="353"/>
      <c r="D40" s="355"/>
      <c r="E40" s="355" t="s">
        <v>254</v>
      </c>
      <c r="F40" s="366">
        <f>'[1]1ДЕНЬ '!BH29+'[1]1ДЕНЬ '!BH65</f>
        <v>0</v>
      </c>
      <c r="G40" s="367">
        <f>'[1]2 день'!BJ29+'[1]2 день'!BJ65</f>
        <v>0</v>
      </c>
      <c r="H40" s="367">
        <v>120</v>
      </c>
      <c r="I40" s="366">
        <v>50</v>
      </c>
      <c r="J40" s="366">
        <v>60</v>
      </c>
      <c r="K40" s="367">
        <v>120</v>
      </c>
      <c r="L40" s="367">
        <f>'[1]7 день'!BJ65+'[1]7 день'!BJ29</f>
        <v>0</v>
      </c>
      <c r="M40" s="367">
        <f>'[1]8 день'!BL65+'[1]8 день'!BL29</f>
        <v>0</v>
      </c>
      <c r="N40" s="367">
        <f>'[1]9день'!BN65+'[1]9день'!BN29</f>
        <v>0</v>
      </c>
      <c r="O40" s="366">
        <f>'[1]10день'!BL65+'[1]10день'!BL29</f>
        <v>0</v>
      </c>
      <c r="P40" s="367">
        <f>'[1]11день  сердце'!BJ29+'[1]11день  сердце'!BJ65</f>
        <v>0</v>
      </c>
      <c r="Q40" s="367">
        <v>50</v>
      </c>
      <c r="R40" s="368"/>
      <c r="S40" s="368"/>
      <c r="T40" s="369"/>
      <c r="U40" s="369"/>
      <c r="V40" s="369"/>
      <c r="W40" s="369"/>
      <c r="X40" s="481">
        <f t="shared" si="0"/>
        <v>400</v>
      </c>
      <c r="Y40" s="357">
        <f>X40/Y25</f>
        <v>33.333333333333336</v>
      </c>
      <c r="Z40" s="358">
        <f t="shared" si="1"/>
        <v>-42.528735632183903</v>
      </c>
      <c r="AA40" s="359"/>
      <c r="AB40" s="360"/>
      <c r="AC40" s="360"/>
      <c r="AD40" s="360"/>
      <c r="AE40" s="360"/>
      <c r="AF40" s="276"/>
      <c r="AG40" s="550"/>
      <c r="AH40" s="550"/>
      <c r="AI40" s="550"/>
      <c r="AJ40" s="550"/>
      <c r="AK40" s="550"/>
      <c r="AL40" s="550"/>
      <c r="AM40" s="550"/>
      <c r="AN40" s="550"/>
      <c r="AO40" s="550"/>
      <c r="AP40" s="550"/>
      <c r="AQ40" s="550"/>
      <c r="AR40" s="550"/>
      <c r="AS40" s="550"/>
      <c r="AT40" s="550"/>
      <c r="AU40" s="550"/>
      <c r="AV40" s="550"/>
      <c r="AW40" s="550"/>
      <c r="AX40" s="364"/>
      <c r="AY40" s="270"/>
    </row>
    <row r="41" spans="1:51" ht="35.1" customHeight="1" thickBot="1">
      <c r="A41" s="365" t="s">
        <v>273</v>
      </c>
      <c r="B41" s="353">
        <v>300</v>
      </c>
      <c r="C41" s="353"/>
      <c r="D41" s="390"/>
      <c r="E41" s="390" t="s">
        <v>254</v>
      </c>
      <c r="F41" s="391">
        <v>200</v>
      </c>
      <c r="G41" s="391">
        <v>250</v>
      </c>
      <c r="H41" s="391">
        <v>210</v>
      </c>
      <c r="I41" s="391">
        <v>206</v>
      </c>
      <c r="J41" s="391">
        <v>190</v>
      </c>
      <c r="K41" s="391">
        <v>35</v>
      </c>
      <c r="L41" s="391">
        <f>'[1]7 день'!BJ57+'[1]7 день'!BJ68</f>
        <v>200</v>
      </c>
      <c r="M41" s="391">
        <v>110</v>
      </c>
      <c r="N41" s="391">
        <v>150</v>
      </c>
      <c r="O41" s="391">
        <v>80</v>
      </c>
      <c r="P41" s="391">
        <v>210</v>
      </c>
      <c r="Q41" s="391">
        <v>120</v>
      </c>
      <c r="R41" s="391"/>
      <c r="S41" s="391"/>
      <c r="T41" s="391"/>
      <c r="U41" s="391"/>
      <c r="V41" s="391"/>
      <c r="W41" s="391"/>
      <c r="X41" s="481">
        <f t="shared" si="0"/>
        <v>1961</v>
      </c>
      <c r="Y41" s="357">
        <f>X41/Y25</f>
        <v>163.41666666666666</v>
      </c>
      <c r="Z41" s="358">
        <f t="shared" si="1"/>
        <v>-45.527777777777786</v>
      </c>
      <c r="AA41" s="359"/>
      <c r="AB41" s="360"/>
      <c r="AC41" s="360"/>
      <c r="AD41" s="360"/>
      <c r="AE41" s="360"/>
      <c r="AF41" s="360"/>
      <c r="AG41" s="27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2"/>
      <c r="AV41" s="363"/>
      <c r="AW41" s="270"/>
      <c r="AX41" s="364"/>
      <c r="AY41" s="270"/>
    </row>
    <row r="42" spans="1:51" ht="35.1" customHeight="1" thickBot="1">
      <c r="A42" s="392" t="s">
        <v>274</v>
      </c>
      <c r="B42" s="353">
        <v>150</v>
      </c>
      <c r="C42" s="353"/>
      <c r="D42" s="393"/>
      <c r="E42" s="393" t="s">
        <v>254</v>
      </c>
      <c r="F42" s="394"/>
      <c r="G42" s="394"/>
      <c r="H42" s="394"/>
      <c r="I42" s="388"/>
      <c r="J42" s="395"/>
      <c r="K42" s="388"/>
      <c r="L42" s="388"/>
      <c r="M42" s="388"/>
      <c r="N42" s="388"/>
      <c r="O42" s="394"/>
      <c r="P42" s="394"/>
      <c r="Q42" s="394"/>
      <c r="R42" s="388"/>
      <c r="S42" s="395"/>
      <c r="T42" s="388"/>
      <c r="U42" s="388"/>
      <c r="V42" s="388"/>
      <c r="W42" s="388"/>
      <c r="X42" s="481">
        <f t="shared" si="0"/>
        <v>0</v>
      </c>
      <c r="Y42" s="357">
        <f>X42/Y25</f>
        <v>0</v>
      </c>
      <c r="Z42" s="358"/>
      <c r="AA42" s="359"/>
      <c r="AB42" s="360"/>
      <c r="AC42" s="360"/>
      <c r="AD42" s="360"/>
      <c r="AE42" s="360"/>
      <c r="AF42" s="360"/>
      <c r="AG42" s="551" t="s">
        <v>275</v>
      </c>
      <c r="AH42" s="551"/>
      <c r="AI42" s="551"/>
      <c r="AJ42" s="551"/>
      <c r="AK42" s="551"/>
      <c r="AL42" s="551"/>
      <c r="AM42" s="551"/>
      <c r="AN42" s="551"/>
      <c r="AO42" s="551"/>
      <c r="AP42" s="551"/>
      <c r="AQ42" s="551"/>
      <c r="AR42" s="551"/>
      <c r="AS42" s="551"/>
      <c r="AT42" s="551"/>
      <c r="AU42" s="551"/>
      <c r="AV42" s="551"/>
      <c r="AW42" s="551"/>
      <c r="AX42" s="364"/>
      <c r="AY42" s="270"/>
    </row>
    <row r="43" spans="1:51" ht="43.5" customHeight="1" thickBot="1">
      <c r="A43" s="383" t="s">
        <v>276</v>
      </c>
      <c r="B43" s="353">
        <v>50</v>
      </c>
      <c r="C43" s="353"/>
      <c r="D43" s="390"/>
      <c r="E43" s="390" t="s">
        <v>254</v>
      </c>
      <c r="F43" s="391">
        <f>'[1]1ДЕНЬ '!BH76</f>
        <v>0</v>
      </c>
      <c r="G43" s="367">
        <v>130</v>
      </c>
      <c r="H43" s="367">
        <f>'[1]3 день '!BH76</f>
        <v>0</v>
      </c>
      <c r="I43" s="367">
        <f>'[1]4 день'!BJ76</f>
        <v>0</v>
      </c>
      <c r="J43" s="367">
        <f>'[1]5 день'!BJ76</f>
        <v>0</v>
      </c>
      <c r="K43" s="367">
        <f>'[1]6 день(суббота)'!BS76</f>
        <v>0</v>
      </c>
      <c r="L43" s="396">
        <f>'[1]7 день'!BJ76</f>
        <v>0</v>
      </c>
      <c r="M43" s="367">
        <v>130</v>
      </c>
      <c r="N43" s="367">
        <f>'[1]9день'!BN76</f>
        <v>0</v>
      </c>
      <c r="O43" s="391">
        <v>100</v>
      </c>
      <c r="P43" s="367">
        <f>'[1]11день  сердце'!BJ76</f>
        <v>0</v>
      </c>
      <c r="Q43" s="367">
        <f>'[1]12день(суббота) '!BJ76</f>
        <v>0</v>
      </c>
      <c r="R43" s="369"/>
      <c r="S43" s="369"/>
      <c r="T43" s="369"/>
      <c r="U43" s="397"/>
      <c r="V43" s="369"/>
      <c r="W43" s="369"/>
      <c r="X43" s="481">
        <f t="shared" si="0"/>
        <v>360</v>
      </c>
      <c r="Y43" s="357">
        <f>X43/Y25</f>
        <v>30</v>
      </c>
      <c r="Z43" s="358">
        <f t="shared" si="1"/>
        <v>-40</v>
      </c>
      <c r="AA43" s="359"/>
      <c r="AB43" s="360"/>
      <c r="AC43" s="360"/>
      <c r="AD43" s="360"/>
      <c r="AE43" s="360"/>
      <c r="AF43" s="360"/>
      <c r="AG43" s="551" t="s">
        <v>277</v>
      </c>
      <c r="AH43" s="552"/>
      <c r="AI43" s="552"/>
      <c r="AJ43" s="552"/>
      <c r="AK43" s="552"/>
      <c r="AL43" s="552"/>
      <c r="AM43" s="552"/>
      <c r="AN43" s="552"/>
      <c r="AO43" s="552"/>
      <c r="AP43" s="552"/>
      <c r="AQ43" s="552"/>
      <c r="AR43" s="552"/>
      <c r="AS43" s="552"/>
      <c r="AT43" s="552"/>
      <c r="AU43" s="552"/>
      <c r="AV43" s="552"/>
      <c r="AW43" s="552"/>
      <c r="AX43" s="364"/>
      <c r="AY43" s="270"/>
    </row>
    <row r="44" spans="1:51" ht="35.1" customHeight="1" thickBot="1">
      <c r="A44" s="352" t="s">
        <v>278</v>
      </c>
      <c r="B44" s="353">
        <v>10</v>
      </c>
      <c r="C44" s="353"/>
      <c r="D44" s="390"/>
      <c r="E44" s="390" t="s">
        <v>254</v>
      </c>
      <c r="F44" s="391">
        <f>'[1]1ДЕНЬ '!BH75</f>
        <v>0</v>
      </c>
      <c r="G44" s="367">
        <f>'[1]2 день'!BJ75</f>
        <v>0</v>
      </c>
      <c r="H44" s="367">
        <v>10</v>
      </c>
      <c r="I44" s="367">
        <v>18</v>
      </c>
      <c r="J44" s="367">
        <f>'[1]5 день'!BJ75</f>
        <v>0</v>
      </c>
      <c r="K44" s="367">
        <f>'[1]6 день(суббота)'!BS75</f>
        <v>0</v>
      </c>
      <c r="L44" s="367">
        <v>10</v>
      </c>
      <c r="M44" s="367">
        <v>5</v>
      </c>
      <c r="N44" s="367">
        <v>10</v>
      </c>
      <c r="O44" s="391">
        <f>'[1]10день'!BL75</f>
        <v>0</v>
      </c>
      <c r="P44" s="367">
        <f>'[1]11день  сердце'!BJ75</f>
        <v>0</v>
      </c>
      <c r="Q44" s="367">
        <v>18</v>
      </c>
      <c r="R44" s="369"/>
      <c r="S44" s="369"/>
      <c r="T44" s="369"/>
      <c r="U44" s="369"/>
      <c r="V44" s="369"/>
      <c r="W44" s="369"/>
      <c r="X44" s="481">
        <f t="shared" si="0"/>
        <v>71</v>
      </c>
      <c r="Y44" s="357">
        <f>X44/Y25</f>
        <v>5.916666666666667</v>
      </c>
      <c r="Z44" s="358">
        <f t="shared" si="1"/>
        <v>-40.833333333333336</v>
      </c>
      <c r="AA44" s="359"/>
      <c r="AB44" s="360"/>
      <c r="AC44" s="360"/>
      <c r="AD44" s="360"/>
      <c r="AE44" s="360"/>
      <c r="AF44" s="360"/>
      <c r="AG44" s="551" t="s">
        <v>279</v>
      </c>
      <c r="AH44" s="553"/>
      <c r="AI44" s="553"/>
      <c r="AJ44" s="553"/>
      <c r="AK44" s="553"/>
      <c r="AL44" s="553"/>
      <c r="AM44" s="553"/>
      <c r="AN44" s="553"/>
      <c r="AO44" s="553"/>
      <c r="AP44" s="553"/>
      <c r="AQ44" s="553"/>
      <c r="AR44" s="553"/>
      <c r="AS44" s="553"/>
      <c r="AT44" s="553"/>
      <c r="AU44" s="553"/>
      <c r="AV44" s="553"/>
      <c r="AW44" s="553"/>
      <c r="AX44" s="364"/>
      <c r="AY44" s="270"/>
    </row>
    <row r="45" spans="1:51" ht="35.1" customHeight="1" thickBot="1">
      <c r="A45" s="352" t="s">
        <v>280</v>
      </c>
      <c r="B45" s="353">
        <v>10</v>
      </c>
      <c r="C45" s="353"/>
      <c r="D45" s="390"/>
      <c r="E45" s="390" t="s">
        <v>254</v>
      </c>
      <c r="F45" s="367">
        <f>'[1]1ДЕНЬ '!BH69</f>
        <v>0</v>
      </c>
      <c r="G45" s="367">
        <f>'[1]2 день'!BJ69</f>
        <v>10</v>
      </c>
      <c r="H45" s="367">
        <f>'[1]3 день '!BH69</f>
        <v>0</v>
      </c>
      <c r="I45" s="367">
        <f>'[1]4 день'!BJ69</f>
        <v>0</v>
      </c>
      <c r="J45" s="367">
        <f>'[1]5 день'!BJ69</f>
        <v>0</v>
      </c>
      <c r="K45" s="367">
        <f>'[1]6 день(суббота)'!BS69</f>
        <v>10</v>
      </c>
      <c r="L45" s="367">
        <f>'[1]7 день'!BJ69</f>
        <v>28</v>
      </c>
      <c r="M45" s="367">
        <f>'[1]8 день'!BL69</f>
        <v>6</v>
      </c>
      <c r="N45" s="367">
        <f>'[1]9день'!BN69</f>
        <v>0</v>
      </c>
      <c r="O45" s="367">
        <f>'[1]10день'!BL69</f>
        <v>10</v>
      </c>
      <c r="P45" s="367">
        <f>'[1]11день  сердце'!BJ69</f>
        <v>10</v>
      </c>
      <c r="Q45" s="367">
        <f>'[1]12день(суббота) '!BJ69</f>
        <v>0</v>
      </c>
      <c r="R45" s="369"/>
      <c r="S45" s="369"/>
      <c r="T45" s="369"/>
      <c r="U45" s="369"/>
      <c r="V45" s="369"/>
      <c r="W45" s="369"/>
      <c r="X45" s="481">
        <f t="shared" si="0"/>
        <v>74</v>
      </c>
      <c r="Y45" s="357">
        <f>X45/Y25</f>
        <v>6.166666666666667</v>
      </c>
      <c r="Z45" s="358">
        <f t="shared" si="1"/>
        <v>-38.333333333333329</v>
      </c>
      <c r="AA45" s="370"/>
      <c r="AB45" s="360"/>
      <c r="AC45" s="360"/>
      <c r="AD45" s="360"/>
      <c r="AE45" s="360"/>
      <c r="AF45" s="398"/>
      <c r="AG45" s="270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361"/>
      <c r="AU45" s="362"/>
      <c r="AV45" s="363"/>
      <c r="AW45" s="270"/>
      <c r="AX45" s="364"/>
      <c r="AY45" s="270"/>
    </row>
    <row r="46" spans="1:51" ht="35.1" customHeight="1" thickBot="1">
      <c r="A46" s="352" t="s">
        <v>281</v>
      </c>
      <c r="B46" s="353">
        <v>30</v>
      </c>
      <c r="C46" s="353"/>
      <c r="D46" s="390"/>
      <c r="E46" s="390" t="s">
        <v>254</v>
      </c>
      <c r="F46" s="391">
        <f>'[1]1ДЕНЬ '!BH56</f>
        <v>20</v>
      </c>
      <c r="G46" s="367">
        <f>'[1]2 день'!BJ56</f>
        <v>15</v>
      </c>
      <c r="H46" s="367">
        <v>30</v>
      </c>
      <c r="I46" s="367">
        <f>'[1]4 день'!BJ56</f>
        <v>24.6</v>
      </c>
      <c r="J46" s="367">
        <v>36</v>
      </c>
      <c r="K46" s="367">
        <f>'[1]6 день(суббота)'!BS56</f>
        <v>10.3</v>
      </c>
      <c r="L46" s="367">
        <f>'[1]7 день'!BJ56</f>
        <v>14</v>
      </c>
      <c r="M46" s="367">
        <f>'[1]8 день'!BL56</f>
        <v>5</v>
      </c>
      <c r="N46" s="367">
        <f>'[1]9день'!BN56</f>
        <v>2.9</v>
      </c>
      <c r="O46" s="391">
        <f>'[1]10день'!BL56</f>
        <v>10</v>
      </c>
      <c r="P46" s="367">
        <f>'[1]11день  сердце'!BJ56</f>
        <v>15</v>
      </c>
      <c r="Q46" s="367">
        <v>32</v>
      </c>
      <c r="R46" s="369"/>
      <c r="S46" s="369"/>
      <c r="T46" s="369"/>
      <c r="U46" s="369"/>
      <c r="V46" s="369"/>
      <c r="W46" s="369"/>
      <c r="X46" s="481">
        <f t="shared" si="0"/>
        <v>214.8</v>
      </c>
      <c r="Y46" s="357">
        <f>X46/Y25</f>
        <v>17.900000000000002</v>
      </c>
      <c r="Z46" s="358">
        <f t="shared" si="1"/>
        <v>-40.333333333333329</v>
      </c>
      <c r="AA46" s="370"/>
      <c r="AB46" s="360"/>
      <c r="AC46" s="360"/>
      <c r="AD46" s="360"/>
      <c r="AE46" s="360"/>
      <c r="AF46" s="270"/>
      <c r="AG46" s="554" t="s">
        <v>282</v>
      </c>
      <c r="AH46" s="554"/>
      <c r="AI46" s="554"/>
      <c r="AJ46" s="554"/>
      <c r="AK46" s="554"/>
      <c r="AL46" s="554"/>
      <c r="AM46" s="554"/>
      <c r="AN46" s="554"/>
      <c r="AO46" s="554"/>
      <c r="AP46" s="554"/>
      <c r="AQ46" s="554"/>
      <c r="AR46" s="554"/>
      <c r="AS46" s="554"/>
      <c r="AT46" s="554"/>
      <c r="AU46" s="554"/>
      <c r="AV46" s="554"/>
      <c r="AW46" s="554"/>
      <c r="AX46" s="364"/>
      <c r="AY46" s="270"/>
    </row>
    <row r="47" spans="1:51" ht="35.1" customHeight="1" thickBot="1">
      <c r="A47" s="352" t="s">
        <v>283</v>
      </c>
      <c r="B47" s="353">
        <v>15</v>
      </c>
      <c r="C47" s="353"/>
      <c r="D47" s="390"/>
      <c r="E47" s="390" t="s">
        <v>254</v>
      </c>
      <c r="F47" s="391">
        <v>10</v>
      </c>
      <c r="G47" s="391">
        <v>4</v>
      </c>
      <c r="H47" s="391">
        <v>12</v>
      </c>
      <c r="I47" s="391">
        <f>'[1]4 день'!BJ55</f>
        <v>9.25</v>
      </c>
      <c r="J47" s="391">
        <f>'[1]5 день'!BJ55</f>
        <v>7.8000000000000007</v>
      </c>
      <c r="K47" s="391">
        <v>9</v>
      </c>
      <c r="L47" s="391">
        <f>'[1]7 день'!BJ55</f>
        <v>8.3000000000000007</v>
      </c>
      <c r="M47" s="391">
        <f>'[1]8 день'!BL55</f>
        <v>12.5</v>
      </c>
      <c r="N47" s="391">
        <f>'[1]9день'!BN55</f>
        <v>12.8</v>
      </c>
      <c r="O47" s="391">
        <f>'[1]10день'!BL55</f>
        <v>2</v>
      </c>
      <c r="P47" s="391">
        <f>'[1]11день  сердце'!BJ55</f>
        <v>9.8000000000000007</v>
      </c>
      <c r="Q47" s="391">
        <f>'[1]12день(суббота) '!BJ55</f>
        <v>11</v>
      </c>
      <c r="R47" s="391"/>
      <c r="S47" s="391"/>
      <c r="T47" s="391"/>
      <c r="U47" s="391"/>
      <c r="V47" s="391"/>
      <c r="W47" s="391"/>
      <c r="X47" s="481">
        <f t="shared" si="0"/>
        <v>108.44999999999999</v>
      </c>
      <c r="Y47" s="357">
        <f>X47/Y25</f>
        <v>9.0374999999999996</v>
      </c>
      <c r="Z47" s="358">
        <f t="shared" si="1"/>
        <v>-39.75</v>
      </c>
      <c r="AA47" s="399"/>
      <c r="AB47" s="276"/>
      <c r="AC47" s="276"/>
      <c r="AD47" s="276"/>
      <c r="AE47" s="276"/>
      <c r="AF47" s="360"/>
      <c r="AG47" s="27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2"/>
      <c r="AV47" s="363"/>
      <c r="AW47" s="270"/>
      <c r="AX47" s="364"/>
      <c r="AY47" s="270"/>
    </row>
    <row r="48" spans="1:51" ht="30" hidden="1" customHeight="1">
      <c r="A48" s="400"/>
      <c r="B48" s="401"/>
      <c r="C48" s="353"/>
      <c r="D48" s="402"/>
      <c r="E48" s="402"/>
      <c r="F48" s="403"/>
      <c r="G48" s="404"/>
      <c r="H48" s="404"/>
      <c r="I48" s="404"/>
      <c r="J48" s="404"/>
      <c r="K48" s="404"/>
      <c r="L48" s="404"/>
      <c r="M48" s="404"/>
      <c r="N48" s="404"/>
      <c r="O48" s="403"/>
      <c r="P48" s="404"/>
      <c r="Q48" s="404"/>
      <c r="R48" s="404"/>
      <c r="S48" s="404"/>
      <c r="T48" s="404"/>
      <c r="U48" s="404"/>
      <c r="V48" s="404"/>
      <c r="W48" s="404"/>
      <c r="X48" s="481">
        <f t="shared" si="0"/>
        <v>0</v>
      </c>
      <c r="Y48" s="357"/>
      <c r="Z48" s="358" t="e">
        <f t="shared" si="1"/>
        <v>#DIV/0!</v>
      </c>
      <c r="AA48" s="359"/>
      <c r="AB48" s="360"/>
      <c r="AC48" s="360"/>
      <c r="AD48" s="360"/>
      <c r="AE48" s="360"/>
      <c r="AF48" s="360"/>
      <c r="AG48" s="27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2"/>
      <c r="AV48" s="363"/>
      <c r="AW48" s="270"/>
      <c r="AX48" s="364"/>
      <c r="AY48" s="270"/>
    </row>
    <row r="49" spans="1:51" ht="30" hidden="1" customHeight="1">
      <c r="A49" s="405"/>
      <c r="B49" s="401"/>
      <c r="C49" s="353"/>
      <c r="D49" s="402"/>
      <c r="E49" s="402"/>
      <c r="F49" s="403"/>
      <c r="G49" s="404"/>
      <c r="H49" s="406"/>
      <c r="I49" s="406"/>
      <c r="J49" s="406"/>
      <c r="K49" s="406"/>
      <c r="L49" s="406"/>
      <c r="M49" s="406"/>
      <c r="N49" s="406"/>
      <c r="O49" s="403"/>
      <c r="P49" s="404"/>
      <c r="Q49" s="406"/>
      <c r="R49" s="406"/>
      <c r="S49" s="406"/>
      <c r="T49" s="406"/>
      <c r="U49" s="406"/>
      <c r="V49" s="406"/>
      <c r="W49" s="406"/>
      <c r="X49" s="481">
        <f t="shared" si="0"/>
        <v>0</v>
      </c>
      <c r="Y49" s="357"/>
      <c r="Z49" s="358" t="e">
        <f t="shared" si="1"/>
        <v>#DIV/0!</v>
      </c>
      <c r="AA49" s="359"/>
      <c r="AB49" s="360"/>
      <c r="AC49" s="360"/>
      <c r="AD49" s="360"/>
      <c r="AE49" s="360"/>
      <c r="AF49" s="360"/>
      <c r="AG49" s="27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2"/>
      <c r="AV49" s="363"/>
      <c r="AW49" s="270"/>
      <c r="AX49" s="364"/>
      <c r="AY49" s="270"/>
    </row>
    <row r="50" spans="1:51" ht="30" hidden="1" customHeight="1">
      <c r="A50" s="407"/>
      <c r="B50" s="401"/>
      <c r="C50" s="353"/>
      <c r="D50" s="402"/>
      <c r="E50" s="402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404"/>
      <c r="X50" s="481">
        <f t="shared" si="0"/>
        <v>0</v>
      </c>
      <c r="Y50" s="357"/>
      <c r="Z50" s="358" t="e">
        <f t="shared" si="1"/>
        <v>#DIV/0!</v>
      </c>
      <c r="AA50" s="359"/>
      <c r="AB50" s="360"/>
      <c r="AC50" s="360"/>
      <c r="AD50" s="360"/>
      <c r="AE50" s="360"/>
      <c r="AF50" s="360"/>
      <c r="AG50" s="27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1"/>
      <c r="AU50" s="362"/>
      <c r="AV50" s="363"/>
      <c r="AW50" s="270"/>
      <c r="AX50" s="364"/>
      <c r="AY50" s="270"/>
    </row>
    <row r="51" spans="1:51" ht="30" hidden="1" customHeight="1">
      <c r="A51" s="408"/>
      <c r="B51" s="401"/>
      <c r="C51" s="353"/>
      <c r="D51" s="402"/>
      <c r="E51" s="402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4"/>
      <c r="T51" s="404"/>
      <c r="U51" s="404"/>
      <c r="V51" s="404"/>
      <c r="W51" s="404"/>
      <c r="X51" s="481">
        <f t="shared" si="0"/>
        <v>0</v>
      </c>
      <c r="Y51" s="357"/>
      <c r="Z51" s="358" t="e">
        <f t="shared" si="1"/>
        <v>#DIV/0!</v>
      </c>
      <c r="AA51" s="359"/>
      <c r="AB51" s="360"/>
      <c r="AC51" s="360"/>
      <c r="AD51" s="360"/>
      <c r="AE51" s="360"/>
      <c r="AF51" s="360"/>
      <c r="AG51" s="270"/>
      <c r="AH51" s="360"/>
      <c r="AI51" s="360"/>
      <c r="AJ51" s="360"/>
      <c r="AK51" s="360"/>
      <c r="AL51" s="360"/>
      <c r="AM51" s="360"/>
      <c r="AN51" s="360"/>
      <c r="AO51" s="360"/>
      <c r="AP51" s="360"/>
      <c r="AQ51" s="360"/>
      <c r="AR51" s="360"/>
      <c r="AS51" s="360"/>
      <c r="AT51" s="361"/>
      <c r="AU51" s="409"/>
      <c r="AV51" s="363"/>
      <c r="AW51" s="270"/>
      <c r="AX51" s="364"/>
      <c r="AY51" s="270"/>
    </row>
    <row r="52" spans="1:51" ht="30" hidden="1" customHeight="1">
      <c r="A52" s="400"/>
      <c r="B52" s="401"/>
      <c r="C52" s="353"/>
      <c r="D52" s="402"/>
      <c r="E52" s="402"/>
      <c r="F52" s="403"/>
      <c r="G52" s="404"/>
      <c r="H52" s="404"/>
      <c r="I52" s="404"/>
      <c r="J52" s="404"/>
      <c r="K52" s="404"/>
      <c r="L52" s="404"/>
      <c r="M52" s="404"/>
      <c r="N52" s="404"/>
      <c r="O52" s="403"/>
      <c r="P52" s="404"/>
      <c r="Q52" s="404"/>
      <c r="R52" s="404"/>
      <c r="S52" s="404"/>
      <c r="T52" s="404"/>
      <c r="U52" s="404"/>
      <c r="V52" s="404"/>
      <c r="W52" s="404"/>
      <c r="X52" s="481">
        <f t="shared" si="0"/>
        <v>0</v>
      </c>
      <c r="Y52" s="357"/>
      <c r="Z52" s="358" t="e">
        <f t="shared" si="1"/>
        <v>#DIV/0!</v>
      </c>
      <c r="AA52" s="370"/>
      <c r="AB52" s="360"/>
      <c r="AC52" s="360"/>
      <c r="AD52" s="360"/>
      <c r="AE52" s="360"/>
      <c r="AF52" s="360"/>
      <c r="AG52" s="27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2"/>
      <c r="AV52" s="363"/>
      <c r="AW52" s="270"/>
      <c r="AX52" s="364"/>
      <c r="AY52" s="270"/>
    </row>
    <row r="53" spans="1:51" ht="30" hidden="1" customHeight="1">
      <c r="A53" s="400"/>
      <c r="B53" s="401"/>
      <c r="C53" s="353"/>
      <c r="D53" s="402"/>
      <c r="E53" s="402"/>
      <c r="F53" s="410"/>
      <c r="G53" s="404"/>
      <c r="H53" s="404"/>
      <c r="I53" s="404"/>
      <c r="J53" s="404"/>
      <c r="K53" s="404"/>
      <c r="L53" s="404"/>
      <c r="M53" s="404"/>
      <c r="N53" s="404"/>
      <c r="O53" s="410"/>
      <c r="P53" s="404"/>
      <c r="Q53" s="404"/>
      <c r="R53" s="404"/>
      <c r="S53" s="404"/>
      <c r="T53" s="404"/>
      <c r="U53" s="404"/>
      <c r="V53" s="404"/>
      <c r="W53" s="404"/>
      <c r="X53" s="481">
        <f t="shared" si="0"/>
        <v>0</v>
      </c>
      <c r="Y53" s="357"/>
      <c r="Z53" s="358" t="e">
        <f t="shared" si="1"/>
        <v>#DIV/0!</v>
      </c>
      <c r="AA53" s="359"/>
      <c r="AB53" s="360"/>
      <c r="AC53" s="360"/>
      <c r="AD53" s="360"/>
      <c r="AE53" s="360"/>
      <c r="AF53" s="360"/>
      <c r="AG53" s="270"/>
      <c r="AH53" s="360"/>
      <c r="AI53" s="360"/>
      <c r="AJ53" s="360"/>
      <c r="AK53" s="360"/>
      <c r="AL53" s="360"/>
      <c r="AM53" s="360"/>
      <c r="AN53" s="360"/>
      <c r="AO53" s="360"/>
      <c r="AP53" s="360"/>
      <c r="AQ53" s="360"/>
      <c r="AR53" s="360"/>
      <c r="AS53" s="360"/>
      <c r="AT53" s="360"/>
      <c r="AU53" s="362"/>
      <c r="AV53" s="363"/>
      <c r="AW53" s="270"/>
      <c r="AX53" s="364"/>
      <c r="AY53" s="270"/>
    </row>
    <row r="54" spans="1:51" ht="30" hidden="1" customHeight="1">
      <c r="A54" s="400"/>
      <c r="B54" s="404"/>
      <c r="C54" s="353"/>
      <c r="D54" s="402"/>
      <c r="E54" s="402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81">
        <f t="shared" si="0"/>
        <v>0</v>
      </c>
      <c r="Y54" s="357"/>
      <c r="Z54" s="358" t="e">
        <f t="shared" si="1"/>
        <v>#DIV/0!</v>
      </c>
      <c r="AA54" s="359"/>
      <c r="AB54" s="360"/>
      <c r="AC54" s="360"/>
      <c r="AD54" s="360"/>
      <c r="AE54" s="360"/>
      <c r="AF54" s="360"/>
      <c r="AG54" s="27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2"/>
      <c r="AV54" s="363"/>
      <c r="AW54" s="270"/>
      <c r="AX54" s="364"/>
      <c r="AY54" s="270"/>
    </row>
    <row r="55" spans="1:51" ht="30" hidden="1" customHeight="1">
      <c r="A55" s="400"/>
      <c r="B55" s="401"/>
      <c r="C55" s="353"/>
      <c r="D55" s="402"/>
      <c r="E55" s="402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6"/>
      <c r="T55" s="406"/>
      <c r="U55" s="406"/>
      <c r="V55" s="406"/>
      <c r="W55" s="406"/>
      <c r="X55" s="481">
        <f t="shared" si="0"/>
        <v>0</v>
      </c>
      <c r="Y55" s="357"/>
      <c r="Z55" s="358" t="e">
        <f t="shared" si="1"/>
        <v>#DIV/0!</v>
      </c>
      <c r="AA55" s="370"/>
      <c r="AB55" s="360"/>
      <c r="AC55" s="360"/>
      <c r="AD55" s="360"/>
      <c r="AE55" s="360"/>
      <c r="AF55" s="360"/>
      <c r="AG55" s="27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1"/>
      <c r="AU55" s="362"/>
      <c r="AV55" s="363"/>
      <c r="AW55" s="270"/>
      <c r="AX55" s="364"/>
      <c r="AY55" s="270"/>
    </row>
    <row r="56" spans="1:51" ht="30" hidden="1" customHeight="1">
      <c r="A56" s="400"/>
      <c r="B56" s="401"/>
      <c r="C56" s="353"/>
      <c r="D56" s="402"/>
      <c r="E56" s="402"/>
      <c r="F56" s="406"/>
      <c r="G56" s="406"/>
      <c r="H56" s="406"/>
      <c r="I56" s="406"/>
      <c r="J56" s="406"/>
      <c r="K56" s="406"/>
      <c r="L56" s="406"/>
      <c r="M56" s="406"/>
      <c r="N56" s="406"/>
      <c r="O56" s="406"/>
      <c r="P56" s="406"/>
      <c r="Q56" s="406"/>
      <c r="R56" s="406"/>
      <c r="S56" s="406"/>
      <c r="T56" s="406"/>
      <c r="U56" s="406"/>
      <c r="V56" s="406"/>
      <c r="W56" s="406"/>
      <c r="X56" s="481">
        <f t="shared" si="0"/>
        <v>0</v>
      </c>
      <c r="Y56" s="357"/>
      <c r="Z56" s="358" t="e">
        <f t="shared" si="1"/>
        <v>#DIV/0!</v>
      </c>
      <c r="AA56" s="359"/>
      <c r="AB56" s="360"/>
      <c r="AC56" s="360"/>
      <c r="AD56" s="360"/>
      <c r="AE56" s="36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360"/>
      <c r="AU56" s="409"/>
      <c r="AV56" s="363"/>
      <c r="AW56" s="270"/>
      <c r="AX56" s="364"/>
      <c r="AY56" s="270"/>
    </row>
    <row r="57" spans="1:51" ht="24.95" hidden="1" customHeight="1">
      <c r="A57" s="400"/>
      <c r="B57" s="401"/>
      <c r="C57" s="353"/>
      <c r="D57" s="402"/>
      <c r="E57" s="402"/>
      <c r="F57" s="406"/>
      <c r="G57" s="406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81">
        <f t="shared" si="0"/>
        <v>0</v>
      </c>
      <c r="Y57" s="357"/>
      <c r="Z57" s="358" t="e">
        <f t="shared" si="1"/>
        <v>#DIV/0!</v>
      </c>
      <c r="AA57" s="411"/>
      <c r="AB57" s="276"/>
      <c r="AC57" s="276"/>
      <c r="AD57" s="276"/>
      <c r="AE57" s="276"/>
      <c r="AF57" s="360"/>
      <c r="AG57" s="270"/>
      <c r="AH57" s="412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1"/>
      <c r="AU57" s="362"/>
      <c r="AV57" s="363"/>
      <c r="AW57" s="270"/>
      <c r="AX57" s="364"/>
      <c r="AY57" s="270"/>
    </row>
    <row r="58" spans="1:51" ht="24.95" hidden="1" customHeight="1">
      <c r="A58" s="400"/>
      <c r="B58" s="401"/>
      <c r="C58" s="353"/>
      <c r="D58" s="402"/>
      <c r="E58" s="402"/>
      <c r="F58" s="413"/>
      <c r="G58" s="406"/>
      <c r="H58" s="406"/>
      <c r="I58" s="406"/>
      <c r="J58" s="406"/>
      <c r="K58" s="406"/>
      <c r="L58" s="406"/>
      <c r="M58" s="406"/>
      <c r="N58" s="406"/>
      <c r="O58" s="413"/>
      <c r="P58" s="406"/>
      <c r="Q58" s="406"/>
      <c r="R58" s="406"/>
      <c r="S58" s="406"/>
      <c r="T58" s="406"/>
      <c r="U58" s="406"/>
      <c r="V58" s="406"/>
      <c r="W58" s="406"/>
      <c r="X58" s="481">
        <f t="shared" si="0"/>
        <v>0</v>
      </c>
      <c r="Y58" s="357"/>
      <c r="Z58" s="358" t="e">
        <f t="shared" si="1"/>
        <v>#DIV/0!</v>
      </c>
      <c r="AA58" s="359"/>
      <c r="AB58" s="360"/>
      <c r="AC58" s="360"/>
      <c r="AD58" s="360"/>
      <c r="AE58" s="360"/>
      <c r="AF58" s="360"/>
      <c r="AG58" s="27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1"/>
      <c r="AU58" s="362"/>
      <c r="AV58" s="363"/>
      <c r="AW58" s="270"/>
      <c r="AX58" s="364"/>
      <c r="AY58" s="270"/>
    </row>
    <row r="59" spans="1:51" ht="24.95" hidden="1" customHeight="1">
      <c r="A59" s="400"/>
      <c r="B59" s="401"/>
      <c r="C59" s="353"/>
      <c r="D59" s="402"/>
      <c r="E59" s="402"/>
      <c r="F59" s="406"/>
      <c r="G59" s="406"/>
      <c r="H59" s="406"/>
      <c r="I59" s="406"/>
      <c r="J59" s="406"/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81">
        <f t="shared" si="0"/>
        <v>0</v>
      </c>
      <c r="Y59" s="357"/>
      <c r="Z59" s="358" t="e">
        <f t="shared" si="1"/>
        <v>#DIV/0!</v>
      </c>
      <c r="AA59" s="359"/>
      <c r="AB59" s="360"/>
      <c r="AC59" s="360"/>
      <c r="AD59" s="360"/>
      <c r="AE59" s="360"/>
      <c r="AF59" s="360"/>
      <c r="AG59" s="27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1"/>
      <c r="AU59" s="362"/>
      <c r="AV59" s="363"/>
      <c r="AW59" s="270"/>
      <c r="AX59" s="364"/>
      <c r="AY59" s="270"/>
    </row>
    <row r="60" spans="1:51" ht="24.95" hidden="1" customHeight="1">
      <c r="A60" s="408"/>
      <c r="B60" s="401"/>
      <c r="C60" s="353"/>
      <c r="D60" s="402"/>
      <c r="E60" s="402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81">
        <f t="shared" si="0"/>
        <v>0</v>
      </c>
      <c r="Y60" s="357"/>
      <c r="Z60" s="358" t="e">
        <f t="shared" si="1"/>
        <v>#DIV/0!</v>
      </c>
      <c r="AA60" s="359"/>
      <c r="AB60" s="360"/>
      <c r="AC60" s="360"/>
      <c r="AD60" s="360"/>
      <c r="AE60" s="360"/>
      <c r="AF60" s="360"/>
      <c r="AG60" s="27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2"/>
      <c r="AV60" s="363"/>
      <c r="AW60" s="270"/>
      <c r="AX60" s="364"/>
      <c r="AY60" s="270"/>
    </row>
    <row r="61" spans="1:51" ht="24.95" hidden="1" customHeight="1">
      <c r="A61" s="400"/>
      <c r="B61" s="401"/>
      <c r="C61" s="353"/>
      <c r="D61" s="402"/>
      <c r="E61" s="402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81">
        <f t="shared" si="0"/>
        <v>0</v>
      </c>
      <c r="Y61" s="357"/>
      <c r="Z61" s="358" t="e">
        <f t="shared" si="1"/>
        <v>#DIV/0!</v>
      </c>
      <c r="AA61" s="359"/>
      <c r="AB61" s="360"/>
      <c r="AC61" s="360"/>
      <c r="AD61" s="360"/>
      <c r="AE61" s="360"/>
      <c r="AF61" s="360"/>
      <c r="AG61" s="27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2"/>
      <c r="AV61" s="363"/>
      <c r="AW61" s="270"/>
      <c r="AX61" s="364"/>
      <c r="AY61" s="270"/>
    </row>
    <row r="62" spans="1:51" ht="24.95" hidden="1" customHeight="1">
      <c r="A62" s="400"/>
      <c r="B62" s="401"/>
      <c r="C62" s="353"/>
      <c r="D62" s="402"/>
      <c r="E62" s="402"/>
      <c r="F62" s="403"/>
      <c r="G62" s="404"/>
      <c r="H62" s="404"/>
      <c r="I62" s="404"/>
      <c r="J62" s="404"/>
      <c r="K62" s="404"/>
      <c r="L62" s="404"/>
      <c r="M62" s="404"/>
      <c r="N62" s="404"/>
      <c r="O62" s="403"/>
      <c r="P62" s="404"/>
      <c r="Q62" s="404"/>
      <c r="R62" s="404"/>
      <c r="S62" s="404"/>
      <c r="T62" s="404"/>
      <c r="U62" s="404"/>
      <c r="V62" s="404"/>
      <c r="W62" s="404"/>
      <c r="X62" s="481">
        <f t="shared" si="0"/>
        <v>0</v>
      </c>
      <c r="Y62" s="357"/>
      <c r="Z62" s="358" t="e">
        <f t="shared" si="1"/>
        <v>#DIV/0!</v>
      </c>
      <c r="AA62" s="414"/>
      <c r="AB62" s="270"/>
      <c r="AC62" s="270"/>
      <c r="AD62" s="270"/>
      <c r="AE62" s="270"/>
      <c r="AF62" s="360"/>
      <c r="AG62" s="27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1"/>
      <c r="AU62" s="362"/>
      <c r="AV62" s="363"/>
      <c r="AW62" s="270"/>
      <c r="AX62" s="364"/>
      <c r="AY62" s="270"/>
    </row>
    <row r="63" spans="1:51" ht="24.95" hidden="1" customHeight="1">
      <c r="A63" s="400"/>
      <c r="B63" s="401"/>
      <c r="C63" s="353"/>
      <c r="D63" s="402"/>
      <c r="E63" s="402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81">
        <f t="shared" si="0"/>
        <v>0</v>
      </c>
      <c r="Y63" s="357"/>
      <c r="Z63" s="358" t="e">
        <f t="shared" si="1"/>
        <v>#DIV/0!</v>
      </c>
      <c r="AA63" s="359"/>
      <c r="AB63" s="360"/>
      <c r="AC63" s="360"/>
      <c r="AD63" s="360"/>
      <c r="AE63" s="360"/>
      <c r="AF63" s="360"/>
      <c r="AG63" s="27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0"/>
      <c r="AT63" s="360"/>
      <c r="AU63" s="362"/>
      <c r="AV63" s="363"/>
      <c r="AW63" s="270"/>
      <c r="AX63" s="364"/>
      <c r="AY63" s="270"/>
    </row>
    <row r="64" spans="1:51" ht="24.95" hidden="1" customHeight="1">
      <c r="A64" s="400"/>
      <c r="B64" s="401"/>
      <c r="C64" s="353"/>
      <c r="D64" s="402"/>
      <c r="E64" s="402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81">
        <f t="shared" si="0"/>
        <v>0</v>
      </c>
      <c r="Y64" s="357"/>
      <c r="Z64" s="358" t="e">
        <f t="shared" si="1"/>
        <v>#DIV/0!</v>
      </c>
      <c r="AA64" s="359"/>
      <c r="AB64" s="360"/>
      <c r="AC64" s="360"/>
      <c r="AD64" s="360"/>
      <c r="AE64" s="360"/>
      <c r="AF64" s="360"/>
      <c r="AG64" s="27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2"/>
      <c r="AV64" s="360"/>
      <c r="AW64" s="270"/>
      <c r="AX64" s="364"/>
      <c r="AY64" s="270"/>
    </row>
    <row r="65" spans="1:51" ht="24.95" hidden="1" customHeight="1">
      <c r="A65" s="407"/>
      <c r="B65" s="401"/>
      <c r="C65" s="353"/>
      <c r="D65" s="402"/>
      <c r="E65" s="402"/>
      <c r="F65" s="403"/>
      <c r="G65" s="404"/>
      <c r="H65" s="404"/>
      <c r="I65" s="404"/>
      <c r="J65" s="404"/>
      <c r="K65" s="404"/>
      <c r="L65" s="404"/>
      <c r="M65" s="404"/>
      <c r="N65" s="404"/>
      <c r="O65" s="403"/>
      <c r="P65" s="404"/>
      <c r="Q65" s="404"/>
      <c r="R65" s="404"/>
      <c r="S65" s="404"/>
      <c r="T65" s="404"/>
      <c r="U65" s="404"/>
      <c r="V65" s="404"/>
      <c r="W65" s="404"/>
      <c r="X65" s="481">
        <f t="shared" si="0"/>
        <v>0</v>
      </c>
      <c r="Y65" s="357"/>
      <c r="Z65" s="358" t="e">
        <f t="shared" si="1"/>
        <v>#DIV/0!</v>
      </c>
      <c r="AA65" s="415"/>
      <c r="AB65" s="276"/>
      <c r="AC65" s="276"/>
      <c r="AD65" s="276"/>
      <c r="AE65" s="276"/>
      <c r="AF65" s="276"/>
      <c r="AG65" s="270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398"/>
      <c r="AT65" s="276"/>
      <c r="AU65" s="362"/>
      <c r="AV65" s="416"/>
      <c r="AW65" s="270"/>
      <c r="AX65" s="364"/>
      <c r="AY65" s="270"/>
    </row>
    <row r="66" spans="1:51" ht="24.95" hidden="1" customHeight="1">
      <c r="A66" s="400"/>
      <c r="B66" s="401"/>
      <c r="C66" s="353"/>
      <c r="D66" s="402"/>
      <c r="E66" s="402"/>
      <c r="F66" s="403"/>
      <c r="G66" s="404"/>
      <c r="H66" s="404"/>
      <c r="I66" s="404"/>
      <c r="J66" s="404"/>
      <c r="K66" s="404"/>
      <c r="L66" s="404"/>
      <c r="M66" s="404"/>
      <c r="N66" s="404"/>
      <c r="O66" s="403"/>
      <c r="P66" s="404"/>
      <c r="Q66" s="404"/>
      <c r="R66" s="404"/>
      <c r="S66" s="404"/>
      <c r="T66" s="404"/>
      <c r="U66" s="404"/>
      <c r="V66" s="404"/>
      <c r="W66" s="404"/>
      <c r="X66" s="481">
        <f t="shared" si="0"/>
        <v>0</v>
      </c>
      <c r="Y66" s="357"/>
      <c r="Z66" s="358" t="e">
        <f t="shared" si="1"/>
        <v>#DIV/0!</v>
      </c>
      <c r="AA66" s="415"/>
      <c r="AB66" s="276"/>
      <c r="AC66" s="276"/>
      <c r="AD66" s="276"/>
      <c r="AE66" s="276"/>
      <c r="AF66" s="276"/>
      <c r="AG66" s="270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398"/>
      <c r="AT66" s="276"/>
      <c r="AU66" s="362"/>
      <c r="AV66" s="360"/>
      <c r="AW66" s="270"/>
      <c r="AX66" s="364"/>
      <c r="AY66" s="270"/>
    </row>
    <row r="67" spans="1:51" ht="24.95" hidden="1" customHeight="1">
      <c r="A67" s="408"/>
      <c r="B67" s="401"/>
      <c r="C67" s="353"/>
      <c r="D67" s="402"/>
      <c r="E67" s="402"/>
      <c r="F67" s="403"/>
      <c r="G67" s="404"/>
      <c r="H67" s="404"/>
      <c r="I67" s="404"/>
      <c r="J67" s="404"/>
      <c r="K67" s="404"/>
      <c r="L67" s="404"/>
      <c r="M67" s="404"/>
      <c r="N67" s="404"/>
      <c r="O67" s="403"/>
      <c r="P67" s="404"/>
      <c r="Q67" s="404"/>
      <c r="R67" s="404"/>
      <c r="S67" s="404"/>
      <c r="T67" s="404"/>
      <c r="U67" s="404"/>
      <c r="V67" s="404"/>
      <c r="W67" s="404"/>
      <c r="X67" s="481">
        <f t="shared" si="0"/>
        <v>0</v>
      </c>
      <c r="Y67" s="357"/>
      <c r="Z67" s="358" t="e">
        <f t="shared" si="1"/>
        <v>#DIV/0!</v>
      </c>
      <c r="AA67" s="415"/>
      <c r="AB67" s="276"/>
      <c r="AC67" s="276"/>
      <c r="AD67" s="276"/>
      <c r="AE67" s="276"/>
      <c r="AF67" s="276"/>
      <c r="AG67" s="270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398"/>
      <c r="AT67" s="276"/>
      <c r="AU67" s="362"/>
      <c r="AV67" s="417"/>
      <c r="AW67" s="270"/>
      <c r="AX67" s="364"/>
      <c r="AY67" s="270"/>
    </row>
    <row r="68" spans="1:51" ht="30" hidden="1" customHeight="1">
      <c r="A68" s="407"/>
      <c r="B68" s="401"/>
      <c r="C68" s="353"/>
      <c r="D68" s="402"/>
      <c r="E68" s="402"/>
      <c r="F68" s="403"/>
      <c r="G68" s="404"/>
      <c r="H68" s="404"/>
      <c r="I68" s="404"/>
      <c r="J68" s="404"/>
      <c r="K68" s="404"/>
      <c r="L68" s="404"/>
      <c r="M68" s="404"/>
      <c r="N68" s="404"/>
      <c r="O68" s="403"/>
      <c r="P68" s="404"/>
      <c r="Q68" s="404"/>
      <c r="R68" s="404"/>
      <c r="S68" s="404"/>
      <c r="T68" s="404"/>
      <c r="U68" s="404"/>
      <c r="V68" s="404"/>
      <c r="W68" s="404"/>
      <c r="X68" s="481">
        <f t="shared" si="0"/>
        <v>0</v>
      </c>
      <c r="Y68" s="357"/>
      <c r="Z68" s="358" t="e">
        <f t="shared" si="1"/>
        <v>#DIV/0!</v>
      </c>
      <c r="AA68" s="359"/>
      <c r="AB68" s="360"/>
      <c r="AC68" s="360"/>
      <c r="AD68" s="360"/>
      <c r="AE68" s="360"/>
      <c r="AF68" s="418"/>
      <c r="AG68" s="270"/>
      <c r="AH68" s="360"/>
      <c r="AI68" s="360"/>
      <c r="AJ68" s="360"/>
      <c r="AK68" s="360"/>
      <c r="AL68" s="360"/>
      <c r="AM68" s="360"/>
      <c r="AN68" s="360"/>
      <c r="AO68" s="360"/>
      <c r="AP68" s="360"/>
      <c r="AQ68" s="360"/>
      <c r="AR68" s="360"/>
      <c r="AS68" s="360"/>
      <c r="AT68" s="360"/>
      <c r="AU68" s="362"/>
      <c r="AV68" s="360"/>
      <c r="AW68" s="270"/>
      <c r="AX68" s="364"/>
      <c r="AY68" s="270"/>
    </row>
    <row r="69" spans="1:51" ht="30" hidden="1" customHeight="1">
      <c r="A69" s="405"/>
      <c r="B69" s="401"/>
      <c r="C69" s="353"/>
      <c r="D69" s="402"/>
      <c r="E69" s="402"/>
      <c r="F69" s="404"/>
      <c r="G69" s="404"/>
      <c r="H69" s="404"/>
      <c r="I69" s="404"/>
      <c r="J69" s="419"/>
      <c r="K69" s="404"/>
      <c r="L69" s="404"/>
      <c r="M69" s="404"/>
      <c r="N69" s="404"/>
      <c r="O69" s="404"/>
      <c r="P69" s="404"/>
      <c r="Q69" s="404"/>
      <c r="R69" s="404"/>
      <c r="S69" s="419"/>
      <c r="T69" s="404"/>
      <c r="U69" s="404"/>
      <c r="V69" s="404"/>
      <c r="W69" s="404"/>
      <c r="X69" s="481">
        <f t="shared" si="0"/>
        <v>0</v>
      </c>
      <c r="Y69" s="357"/>
      <c r="Z69" s="358" t="e">
        <f t="shared" si="1"/>
        <v>#DIV/0!</v>
      </c>
      <c r="AA69" s="359"/>
      <c r="AB69" s="360"/>
      <c r="AC69" s="360"/>
      <c r="AD69" s="360"/>
      <c r="AE69" s="360"/>
      <c r="AF69" s="360"/>
      <c r="AG69" s="270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2"/>
      <c r="AV69" s="360"/>
      <c r="AW69" s="270"/>
      <c r="AX69" s="364"/>
      <c r="AY69" s="270"/>
    </row>
    <row r="70" spans="1:51" ht="30" hidden="1" customHeight="1" thickBot="1">
      <c r="A70" s="400"/>
      <c r="B70" s="401"/>
      <c r="C70" s="353"/>
      <c r="D70" s="402"/>
      <c r="E70" s="402"/>
      <c r="F70" s="410"/>
      <c r="G70" s="404"/>
      <c r="H70" s="404"/>
      <c r="I70" s="404"/>
      <c r="J70" s="404"/>
      <c r="K70" s="404"/>
      <c r="L70" s="404"/>
      <c r="M70" s="404"/>
      <c r="N70" s="404"/>
      <c r="O70" s="410"/>
      <c r="P70" s="404"/>
      <c r="Q70" s="404"/>
      <c r="R70" s="404"/>
      <c r="S70" s="404"/>
      <c r="T70" s="404"/>
      <c r="U70" s="404"/>
      <c r="V70" s="404"/>
      <c r="W70" s="404"/>
      <c r="X70" s="481">
        <f t="shared" si="0"/>
        <v>0</v>
      </c>
      <c r="Y70" s="357"/>
      <c r="Z70" s="358" t="e">
        <f t="shared" si="1"/>
        <v>#DIV/0!</v>
      </c>
      <c r="AA70" s="359"/>
      <c r="AB70" s="360"/>
      <c r="AC70" s="360"/>
      <c r="AD70" s="360"/>
      <c r="AE70" s="360"/>
      <c r="AF70" s="276"/>
      <c r="AG70" s="270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360"/>
      <c r="AU70" s="362"/>
      <c r="AV70" s="360"/>
      <c r="AW70" s="270"/>
      <c r="AX70" s="364"/>
      <c r="AY70" s="270"/>
    </row>
    <row r="71" spans="1:51" ht="30" hidden="1" customHeight="1" thickBot="1">
      <c r="A71" s="400"/>
      <c r="B71" s="401"/>
      <c r="C71" s="353"/>
      <c r="D71" s="402"/>
      <c r="E71" s="402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81">
        <f t="shared" si="0"/>
        <v>0</v>
      </c>
      <c r="Y71" s="357"/>
      <c r="Z71" s="358" t="e">
        <f t="shared" si="1"/>
        <v>#DIV/0!</v>
      </c>
      <c r="AA71" s="359"/>
      <c r="AB71" s="360"/>
      <c r="AC71" s="360"/>
      <c r="AD71" s="360"/>
      <c r="AE71" s="360"/>
      <c r="AF71" s="360"/>
      <c r="AG71" s="270"/>
      <c r="AH71" s="360"/>
      <c r="AI71" s="360"/>
      <c r="AJ71" s="360"/>
      <c r="AK71" s="360"/>
      <c r="AL71" s="360"/>
      <c r="AM71" s="360"/>
      <c r="AN71" s="360"/>
      <c r="AO71" s="360"/>
      <c r="AP71" s="360"/>
      <c r="AQ71" s="360"/>
      <c r="AR71" s="360"/>
      <c r="AS71" s="360"/>
      <c r="AT71" s="361"/>
      <c r="AU71" s="362"/>
      <c r="AV71" s="360"/>
      <c r="AW71" s="270"/>
      <c r="AX71" s="364"/>
      <c r="AY71" s="270"/>
    </row>
    <row r="72" spans="1:51" ht="30" hidden="1" customHeight="1">
      <c r="A72" s="408"/>
      <c r="B72" s="401"/>
      <c r="C72" s="353"/>
      <c r="D72" s="402"/>
      <c r="E72" s="402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404"/>
      <c r="X72" s="481">
        <f t="shared" si="0"/>
        <v>0</v>
      </c>
      <c r="Y72" s="357"/>
      <c r="Z72" s="358" t="e">
        <f t="shared" si="1"/>
        <v>#DIV/0!</v>
      </c>
      <c r="AA72" s="359"/>
      <c r="AB72" s="360"/>
      <c r="AC72" s="360"/>
      <c r="AD72" s="360"/>
      <c r="AE72" s="360"/>
      <c r="AF72" s="360"/>
      <c r="AG72" s="270"/>
      <c r="AH72" s="360"/>
      <c r="AI72" s="360"/>
      <c r="AJ72" s="360"/>
      <c r="AK72" s="360"/>
      <c r="AL72" s="360"/>
      <c r="AM72" s="360"/>
      <c r="AN72" s="360"/>
      <c r="AO72" s="360"/>
      <c r="AP72" s="360"/>
      <c r="AQ72" s="360"/>
      <c r="AR72" s="360"/>
      <c r="AS72" s="360"/>
      <c r="AT72" s="361"/>
      <c r="AU72" s="362"/>
      <c r="AV72" s="363"/>
      <c r="AW72" s="270"/>
      <c r="AX72" s="364"/>
      <c r="AY72" s="270"/>
    </row>
    <row r="73" spans="1:51" ht="30" hidden="1" customHeight="1">
      <c r="A73" s="407"/>
      <c r="B73" s="420"/>
      <c r="C73" s="353"/>
      <c r="D73" s="421"/>
      <c r="E73" s="421"/>
      <c r="F73" s="413"/>
      <c r="G73" s="406"/>
      <c r="H73" s="406"/>
      <c r="I73" s="406"/>
      <c r="J73" s="406"/>
      <c r="K73" s="406"/>
      <c r="L73" s="406"/>
      <c r="M73" s="406"/>
      <c r="N73" s="406"/>
      <c r="O73" s="413"/>
      <c r="P73" s="406"/>
      <c r="Q73" s="406"/>
      <c r="R73" s="406"/>
      <c r="S73" s="406"/>
      <c r="T73" s="406"/>
      <c r="U73" s="406"/>
      <c r="V73" s="406"/>
      <c r="W73" s="406"/>
      <c r="X73" s="481">
        <f t="shared" si="0"/>
        <v>0</v>
      </c>
      <c r="Y73" s="357"/>
      <c r="Z73" s="358" t="e">
        <f t="shared" si="1"/>
        <v>#DIV/0!</v>
      </c>
      <c r="AA73" s="414"/>
      <c r="AB73" s="276"/>
      <c r="AC73" s="276"/>
      <c r="AD73" s="276"/>
      <c r="AE73" s="276"/>
      <c r="AF73" s="276"/>
      <c r="AG73" s="270"/>
      <c r="AH73" s="276"/>
      <c r="AI73" s="276"/>
      <c r="AJ73" s="276"/>
      <c r="AK73" s="276"/>
      <c r="AL73" s="276"/>
      <c r="AM73" s="276"/>
      <c r="AN73" s="276"/>
      <c r="AO73" s="276"/>
      <c r="AP73" s="276"/>
      <c r="AQ73" s="276"/>
      <c r="AR73" s="276"/>
      <c r="AS73" s="276"/>
      <c r="AT73" s="360"/>
      <c r="AU73" s="362"/>
      <c r="AV73" s="363"/>
      <c r="AW73" s="270"/>
      <c r="AX73" s="364"/>
      <c r="AY73" s="270"/>
    </row>
    <row r="74" spans="1:51" ht="30" hidden="1" customHeight="1">
      <c r="A74" s="407"/>
      <c r="B74" s="420"/>
      <c r="C74" s="353"/>
      <c r="D74" s="421"/>
      <c r="E74" s="421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81">
        <f t="shared" si="0"/>
        <v>0</v>
      </c>
      <c r="Y74" s="357"/>
      <c r="Z74" s="358" t="e">
        <f t="shared" si="1"/>
        <v>#DIV/0!</v>
      </c>
      <c r="AA74" s="359"/>
      <c r="AB74" s="360"/>
      <c r="AC74" s="360"/>
      <c r="AD74" s="360"/>
      <c r="AE74" s="360"/>
      <c r="AF74" s="375"/>
      <c r="AG74" s="270"/>
      <c r="AH74" s="375"/>
      <c r="AI74" s="375"/>
      <c r="AJ74" s="375"/>
      <c r="AK74" s="375"/>
      <c r="AL74" s="375"/>
      <c r="AM74" s="375"/>
      <c r="AN74" s="375"/>
      <c r="AO74" s="375"/>
      <c r="AP74" s="375"/>
      <c r="AQ74" s="375"/>
      <c r="AR74" s="375"/>
      <c r="AS74" s="375"/>
      <c r="AT74" s="361"/>
      <c r="AU74" s="362"/>
      <c r="AV74" s="363"/>
      <c r="AW74" s="270"/>
      <c r="AX74" s="364"/>
      <c r="AY74" s="270"/>
    </row>
    <row r="75" spans="1:51" ht="30" hidden="1" customHeight="1">
      <c r="A75" s="400"/>
      <c r="B75" s="420"/>
      <c r="C75" s="353"/>
      <c r="D75" s="421"/>
      <c r="E75" s="421"/>
      <c r="F75" s="413"/>
      <c r="G75" s="406"/>
      <c r="H75" s="406"/>
      <c r="I75" s="406"/>
      <c r="J75" s="406"/>
      <c r="K75" s="406"/>
      <c r="L75" s="406"/>
      <c r="M75" s="406"/>
      <c r="N75" s="406"/>
      <c r="O75" s="413"/>
      <c r="P75" s="406"/>
      <c r="Q75" s="406"/>
      <c r="R75" s="406"/>
      <c r="S75" s="406"/>
      <c r="T75" s="406"/>
      <c r="U75" s="406"/>
      <c r="V75" s="406"/>
      <c r="W75" s="406"/>
      <c r="X75" s="481">
        <f t="shared" si="0"/>
        <v>0</v>
      </c>
      <c r="Y75" s="357"/>
      <c r="Z75" s="358" t="e">
        <f t="shared" si="1"/>
        <v>#DIV/0!</v>
      </c>
      <c r="AA75" s="359"/>
      <c r="AB75" s="360"/>
      <c r="AC75" s="360"/>
      <c r="AD75" s="360"/>
      <c r="AE75" s="36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360"/>
      <c r="AU75" s="409"/>
      <c r="AV75" s="360"/>
      <c r="AW75" s="270"/>
      <c r="AX75" s="364"/>
      <c r="AY75" s="270"/>
    </row>
    <row r="76" spans="1:51" ht="30" hidden="1" customHeight="1">
      <c r="A76" s="407"/>
      <c r="B76" s="420"/>
      <c r="C76" s="353"/>
      <c r="D76" s="421"/>
      <c r="E76" s="421"/>
      <c r="F76" s="422"/>
      <c r="G76" s="422"/>
      <c r="H76" s="422"/>
      <c r="I76" s="422"/>
      <c r="J76" s="422"/>
      <c r="K76" s="422"/>
      <c r="L76" s="422"/>
      <c r="M76" s="422"/>
      <c r="N76" s="422"/>
      <c r="O76" s="422"/>
      <c r="P76" s="422"/>
      <c r="Q76" s="422"/>
      <c r="R76" s="422"/>
      <c r="S76" s="422"/>
      <c r="T76" s="422"/>
      <c r="U76" s="422"/>
      <c r="V76" s="422"/>
      <c r="W76" s="422"/>
      <c r="X76" s="481">
        <f t="shared" si="0"/>
        <v>0</v>
      </c>
      <c r="Y76" s="357"/>
      <c r="Z76" s="358" t="e">
        <f t="shared" si="1"/>
        <v>#DIV/0!</v>
      </c>
      <c r="AA76" s="359"/>
      <c r="AB76" s="360"/>
      <c r="AC76" s="360"/>
      <c r="AD76" s="360"/>
      <c r="AE76" s="360"/>
      <c r="AF76" s="360"/>
      <c r="AG76" s="27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0"/>
      <c r="AU76" s="362"/>
      <c r="AV76" s="363"/>
      <c r="AW76" s="270"/>
      <c r="AX76" s="364"/>
      <c r="AY76" s="270"/>
    </row>
    <row r="77" spans="1:51" ht="30" hidden="1" customHeight="1" thickBot="1">
      <c r="A77" s="407"/>
      <c r="B77" s="401"/>
      <c r="C77" s="353"/>
      <c r="D77" s="423"/>
      <c r="E77" s="423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81">
        <f t="shared" si="0"/>
        <v>0</v>
      </c>
      <c r="Y77" s="357"/>
      <c r="Z77" s="358" t="e">
        <f t="shared" si="1"/>
        <v>#DIV/0!</v>
      </c>
      <c r="AA77" s="359"/>
      <c r="AB77" s="360"/>
      <c r="AC77" s="360"/>
      <c r="AD77" s="360"/>
      <c r="AE77" s="360"/>
      <c r="AF77" s="276"/>
      <c r="AG77" s="270"/>
      <c r="AH77" s="276"/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/>
      <c r="AT77" s="361"/>
      <c r="AU77" s="362"/>
      <c r="AV77" s="363"/>
      <c r="AW77" s="270"/>
      <c r="AX77" s="364"/>
      <c r="AY77" s="270"/>
    </row>
    <row r="78" spans="1:51" ht="30" hidden="1" customHeight="1" thickBot="1">
      <c r="A78" s="408"/>
      <c r="B78" s="401"/>
      <c r="C78" s="353"/>
      <c r="D78" s="402"/>
      <c r="E78" s="402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81">
        <f t="shared" si="0"/>
        <v>0</v>
      </c>
      <c r="Y78" s="357"/>
      <c r="Z78" s="358" t="e">
        <f t="shared" si="1"/>
        <v>#DIV/0!</v>
      </c>
      <c r="AA78" s="359"/>
      <c r="AB78" s="360"/>
      <c r="AC78" s="360"/>
      <c r="AD78" s="360"/>
      <c r="AE78" s="360"/>
      <c r="AF78" s="360"/>
      <c r="AG78" s="27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2"/>
      <c r="AV78" s="360"/>
      <c r="AW78" s="270"/>
      <c r="AX78" s="364"/>
      <c r="AY78" s="270"/>
    </row>
    <row r="79" spans="1:51" ht="30" hidden="1" customHeight="1" thickBot="1">
      <c r="A79" s="400"/>
      <c r="B79" s="404"/>
      <c r="C79" s="353"/>
      <c r="D79" s="402"/>
      <c r="E79" s="402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81">
        <f t="shared" si="0"/>
        <v>0</v>
      </c>
      <c r="Y79" s="357"/>
      <c r="Z79" s="358" t="e">
        <f t="shared" si="1"/>
        <v>#DIV/0!</v>
      </c>
      <c r="AA79" s="359"/>
      <c r="AB79" s="360"/>
      <c r="AC79" s="360"/>
      <c r="AD79" s="360"/>
      <c r="AE79" s="360"/>
      <c r="AF79" s="360"/>
      <c r="AG79" s="27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1"/>
      <c r="AU79" s="409"/>
      <c r="AV79" s="363"/>
      <c r="AW79" s="270"/>
      <c r="AX79" s="364"/>
      <c r="AY79" s="270"/>
    </row>
    <row r="80" spans="1:51" ht="30" hidden="1" customHeight="1" thickBot="1">
      <c r="A80" s="400"/>
      <c r="B80" s="404"/>
      <c r="C80" s="353"/>
      <c r="D80" s="402"/>
      <c r="E80" s="402"/>
      <c r="F80" s="404"/>
      <c r="G80" s="404"/>
      <c r="H80" s="404"/>
      <c r="I80" s="404"/>
      <c r="J80" s="404"/>
      <c r="K80" s="404"/>
      <c r="L80" s="404"/>
      <c r="M80" s="404"/>
      <c r="N80" s="404"/>
      <c r="O80" s="404"/>
      <c r="P80" s="404"/>
      <c r="Q80" s="404"/>
      <c r="R80" s="404"/>
      <c r="S80" s="404"/>
      <c r="T80" s="404"/>
      <c r="U80" s="404"/>
      <c r="V80" s="404"/>
      <c r="W80" s="404"/>
      <c r="X80" s="481">
        <f t="shared" si="0"/>
        <v>0</v>
      </c>
      <c r="Y80" s="357"/>
      <c r="Z80" s="358" t="e">
        <f t="shared" si="1"/>
        <v>#DIV/0!</v>
      </c>
      <c r="AA80" s="359"/>
      <c r="AB80" s="360"/>
      <c r="AC80" s="360"/>
      <c r="AD80" s="360"/>
      <c r="AE80" s="360"/>
      <c r="AF80" s="276"/>
      <c r="AG80" s="270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6"/>
      <c r="AT80" s="361"/>
      <c r="AU80" s="409"/>
      <c r="AV80" s="363"/>
      <c r="AW80" s="270"/>
      <c r="AX80" s="364"/>
      <c r="AY80" s="270"/>
    </row>
    <row r="81" spans="1:51" ht="30" hidden="1" customHeight="1">
      <c r="A81" s="405"/>
      <c r="B81" s="401"/>
      <c r="C81" s="353"/>
      <c r="D81" s="402"/>
      <c r="E81" s="402"/>
      <c r="F81" s="404"/>
      <c r="G81" s="404"/>
      <c r="H81" s="404"/>
      <c r="I81" s="404"/>
      <c r="J81" s="404"/>
      <c r="K81" s="404"/>
      <c r="L81" s="404"/>
      <c r="M81" s="404"/>
      <c r="N81" s="404"/>
      <c r="O81" s="404"/>
      <c r="P81" s="404"/>
      <c r="Q81" s="404"/>
      <c r="R81" s="404"/>
      <c r="S81" s="404"/>
      <c r="T81" s="404"/>
      <c r="U81" s="404"/>
      <c r="V81" s="404"/>
      <c r="W81" s="404"/>
      <c r="X81" s="481">
        <f t="shared" si="0"/>
        <v>0</v>
      </c>
      <c r="Y81" s="357"/>
      <c r="Z81" s="358" t="e">
        <f t="shared" si="1"/>
        <v>#DIV/0!</v>
      </c>
      <c r="AA81" s="359"/>
      <c r="AB81" s="360"/>
      <c r="AC81" s="360"/>
      <c r="AD81" s="360"/>
      <c r="AE81" s="360"/>
      <c r="AF81" s="360"/>
      <c r="AG81" s="270"/>
      <c r="AH81" s="412"/>
      <c r="AI81" s="360"/>
      <c r="AJ81" s="360"/>
      <c r="AK81" s="360"/>
      <c r="AL81" s="360"/>
      <c r="AM81" s="360"/>
      <c r="AN81" s="360"/>
      <c r="AO81" s="360"/>
      <c r="AP81" s="360"/>
      <c r="AQ81" s="360"/>
      <c r="AR81" s="360"/>
      <c r="AS81" s="360"/>
      <c r="AT81" s="361"/>
      <c r="AU81" s="362"/>
      <c r="AV81" s="363"/>
      <c r="AW81" s="270"/>
      <c r="AX81" s="364"/>
      <c r="AY81" s="270"/>
    </row>
    <row r="82" spans="1:51" ht="30" hidden="1" customHeight="1">
      <c r="A82" s="424"/>
      <c r="B82" s="401"/>
      <c r="C82" s="353"/>
      <c r="D82" s="402"/>
      <c r="E82" s="402"/>
      <c r="F82" s="403"/>
      <c r="G82" s="404"/>
      <c r="H82" s="404"/>
      <c r="I82" s="404"/>
      <c r="J82" s="404"/>
      <c r="K82" s="404"/>
      <c r="L82" s="404"/>
      <c r="M82" s="404"/>
      <c r="N82" s="404"/>
      <c r="O82" s="403"/>
      <c r="P82" s="404"/>
      <c r="Q82" s="404"/>
      <c r="R82" s="404"/>
      <c r="S82" s="404"/>
      <c r="T82" s="404"/>
      <c r="U82" s="404"/>
      <c r="V82" s="404"/>
      <c r="W82" s="404"/>
      <c r="X82" s="481">
        <f t="shared" si="0"/>
        <v>0</v>
      </c>
      <c r="Y82" s="357"/>
      <c r="Z82" s="358" t="e">
        <f t="shared" si="1"/>
        <v>#DIV/0!</v>
      </c>
      <c r="AA82" s="359"/>
      <c r="AB82" s="360"/>
      <c r="AC82" s="360"/>
      <c r="AD82" s="360"/>
      <c r="AE82" s="360"/>
      <c r="AF82" s="360"/>
      <c r="AG82" s="270"/>
      <c r="AH82" s="360"/>
      <c r="AI82" s="360"/>
      <c r="AJ82" s="360"/>
      <c r="AK82" s="360"/>
      <c r="AL82" s="360"/>
      <c r="AM82" s="360"/>
      <c r="AN82" s="360"/>
      <c r="AO82" s="360"/>
      <c r="AP82" s="360"/>
      <c r="AQ82" s="360"/>
      <c r="AR82" s="360"/>
      <c r="AS82" s="360"/>
      <c r="AT82" s="360"/>
      <c r="AU82" s="362"/>
      <c r="AV82" s="363"/>
      <c r="AW82" s="270"/>
      <c r="AX82" s="364"/>
      <c r="AY82" s="270"/>
    </row>
    <row r="83" spans="1:51" ht="30" customHeight="1" thickBot="1">
      <c r="A83" s="352" t="s">
        <v>284</v>
      </c>
      <c r="B83" s="353">
        <v>40</v>
      </c>
      <c r="C83" s="353"/>
      <c r="D83" s="390"/>
      <c r="E83" s="390" t="s">
        <v>254</v>
      </c>
      <c r="F83" s="391">
        <f>'[1]1ДЕНЬ '!BH87</f>
        <v>0</v>
      </c>
      <c r="G83" s="367">
        <f>'[1]2 день'!BJ87</f>
        <v>20</v>
      </c>
      <c r="H83" s="367">
        <v>130</v>
      </c>
      <c r="I83" s="367">
        <f>'[1]4 день'!BJ87</f>
        <v>2</v>
      </c>
      <c r="J83" s="367">
        <f>'[1]5 день'!BJ87</f>
        <v>5.64</v>
      </c>
      <c r="K83" s="367">
        <f>'[1]6 день(суббота)'!BS87</f>
        <v>33</v>
      </c>
      <c r="L83" s="367">
        <f>'[1]7 день'!BJ87</f>
        <v>0</v>
      </c>
      <c r="M83" s="367">
        <f>'[1]8 день'!BL87</f>
        <v>9.64</v>
      </c>
      <c r="N83" s="367">
        <f>'[1]9день'!BN87</f>
        <v>72</v>
      </c>
      <c r="O83" s="391">
        <f>'[1]10день'!BL87</f>
        <v>16</v>
      </c>
      <c r="P83" s="367">
        <f>'[1]11день  сердце'!BJ87</f>
        <v>0</v>
      </c>
      <c r="Q83" s="367">
        <f>'[1]12день(суббота) '!BJ87</f>
        <v>0</v>
      </c>
      <c r="R83" s="369"/>
      <c r="S83" s="369"/>
      <c r="T83" s="369"/>
      <c r="U83" s="369"/>
      <c r="V83" s="369"/>
      <c r="W83" s="369"/>
      <c r="X83" s="481">
        <f t="shared" si="0"/>
        <v>288.27999999999997</v>
      </c>
      <c r="Y83" s="357">
        <f>X83/Y25</f>
        <v>24.02333333333333</v>
      </c>
      <c r="Z83" s="358">
        <f t="shared" si="1"/>
        <v>-39.941666666666677</v>
      </c>
      <c r="AA83" s="414"/>
      <c r="AB83" s="276"/>
      <c r="AC83" s="276"/>
      <c r="AD83" s="276"/>
      <c r="AE83" s="276"/>
      <c r="AF83" s="360"/>
      <c r="AG83" s="270"/>
      <c r="AH83" s="360"/>
      <c r="AI83" s="360"/>
      <c r="AJ83" s="360"/>
      <c r="AK83" s="360"/>
      <c r="AL83" s="360"/>
      <c r="AM83" s="360"/>
      <c r="AN83" s="360"/>
      <c r="AO83" s="360"/>
      <c r="AP83" s="360"/>
      <c r="AQ83" s="360"/>
      <c r="AR83" s="360"/>
      <c r="AS83" s="360"/>
      <c r="AT83" s="361"/>
      <c r="AU83" s="362"/>
      <c r="AV83" s="363"/>
      <c r="AW83" s="270"/>
      <c r="AX83" s="364"/>
      <c r="AY83" s="270"/>
    </row>
    <row r="84" spans="1:51" ht="30" customHeight="1" thickBot="1">
      <c r="A84" s="425" t="s">
        <v>285</v>
      </c>
      <c r="B84" s="426">
        <v>30</v>
      </c>
      <c r="C84" s="427"/>
      <c r="D84" s="428"/>
      <c r="E84" s="428" t="s">
        <v>254</v>
      </c>
      <c r="F84" s="429">
        <f>'[1]1ДЕНЬ '!BH66</f>
        <v>11.5</v>
      </c>
      <c r="G84" s="430">
        <v>25</v>
      </c>
      <c r="H84" s="430">
        <f>'[1]3 день '!BH66</f>
        <v>24</v>
      </c>
      <c r="I84" s="430">
        <f>'[1]4 день'!BJ66</f>
        <v>16.5</v>
      </c>
      <c r="J84" s="430">
        <v>15</v>
      </c>
      <c r="K84" s="430">
        <v>24</v>
      </c>
      <c r="L84" s="430">
        <f>'[1]7 день'!BJ66</f>
        <v>3</v>
      </c>
      <c r="M84" s="430">
        <v>25</v>
      </c>
      <c r="N84" s="430">
        <v>20</v>
      </c>
      <c r="O84" s="429">
        <v>20</v>
      </c>
      <c r="P84" s="430">
        <v>15</v>
      </c>
      <c r="Q84" s="430">
        <f>'[1]12день(суббота) '!BJ66</f>
        <v>17.600000000000001</v>
      </c>
      <c r="R84" s="431"/>
      <c r="S84" s="431"/>
      <c r="T84" s="431"/>
      <c r="U84" s="431"/>
      <c r="V84" s="431"/>
      <c r="W84" s="431"/>
      <c r="X84" s="481">
        <f t="shared" si="0"/>
        <v>216.6</v>
      </c>
      <c r="Y84" s="357">
        <f>X84/Y25</f>
        <v>18.05</v>
      </c>
      <c r="Z84" s="358">
        <f t="shared" si="1"/>
        <v>-39.833333333333329</v>
      </c>
      <c r="AA84" s="414"/>
      <c r="AB84" s="375"/>
      <c r="AC84" s="375"/>
      <c r="AD84" s="375"/>
      <c r="AE84" s="375"/>
      <c r="AF84" s="360"/>
      <c r="AG84" s="555" t="s">
        <v>286</v>
      </c>
      <c r="AH84" s="555"/>
      <c r="AI84" s="555"/>
      <c r="AJ84" s="555"/>
      <c r="AK84" s="555"/>
      <c r="AL84" s="555"/>
      <c r="AM84" s="555"/>
      <c r="AN84" s="555"/>
      <c r="AO84" s="555"/>
      <c r="AP84" s="555"/>
      <c r="AQ84" s="555"/>
      <c r="AR84" s="555"/>
      <c r="AS84" s="270"/>
      <c r="AT84" s="361"/>
      <c r="AU84" s="362"/>
      <c r="AV84" s="363"/>
      <c r="AW84" s="270"/>
      <c r="AX84" s="364"/>
      <c r="AY84" s="270"/>
    </row>
    <row r="85" spans="1:51" ht="30" customHeight="1" thickBot="1">
      <c r="A85" s="432" t="s">
        <v>287</v>
      </c>
      <c r="B85" s="353">
        <v>10</v>
      </c>
      <c r="C85" s="433"/>
      <c r="D85" s="390"/>
      <c r="E85" s="390" t="s">
        <v>254</v>
      </c>
      <c r="F85" s="434"/>
      <c r="G85" s="434"/>
      <c r="H85" s="431"/>
      <c r="I85" s="434"/>
      <c r="J85" s="431"/>
      <c r="K85" s="434"/>
      <c r="L85" s="434"/>
      <c r="M85" s="431"/>
      <c r="N85" s="434"/>
      <c r="O85" s="434"/>
      <c r="P85" s="434"/>
      <c r="Q85" s="431"/>
      <c r="R85" s="434"/>
      <c r="S85" s="431"/>
      <c r="T85" s="431"/>
      <c r="U85" s="431"/>
      <c r="V85" s="434"/>
      <c r="W85" s="431"/>
      <c r="X85" s="481">
        <f t="shared" si="0"/>
        <v>0</v>
      </c>
      <c r="Y85" s="357">
        <f>X85/Y25</f>
        <v>0</v>
      </c>
      <c r="Z85" s="358"/>
      <c r="AA85" s="359"/>
      <c r="AB85" s="360"/>
      <c r="AC85" s="360"/>
      <c r="AD85" s="360"/>
      <c r="AE85" s="360"/>
      <c r="AF85" s="360"/>
      <c r="AG85" s="27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2"/>
      <c r="AV85" s="363"/>
      <c r="AW85" s="270"/>
      <c r="AX85" s="364"/>
      <c r="AY85" s="270"/>
    </row>
    <row r="86" spans="1:51" ht="30" customHeight="1" thickBot="1">
      <c r="A86" s="435" t="s">
        <v>288</v>
      </c>
      <c r="B86" s="353">
        <v>1</v>
      </c>
      <c r="C86" s="436"/>
      <c r="D86" s="390"/>
      <c r="E86" s="390" t="s">
        <v>254</v>
      </c>
      <c r="F86" s="429">
        <f>'[1]1ДЕНЬ '!BH81</f>
        <v>0</v>
      </c>
      <c r="G86" s="437">
        <v>1.2</v>
      </c>
      <c r="H86" s="430">
        <f>'[1]3 день '!BH81</f>
        <v>0</v>
      </c>
      <c r="I86" s="430">
        <f>'[1]4 день'!BJ81*1.3</f>
        <v>0</v>
      </c>
      <c r="J86" s="430">
        <v>1.2</v>
      </c>
      <c r="K86" s="430">
        <v>1.2</v>
      </c>
      <c r="L86" s="430">
        <f>'[1]7 день'!BJ81</f>
        <v>0</v>
      </c>
      <c r="M86" s="430">
        <v>1.2</v>
      </c>
      <c r="N86" s="430">
        <f>'[1]9день'!BN81</f>
        <v>0</v>
      </c>
      <c r="O86" s="429">
        <v>1.2</v>
      </c>
      <c r="P86" s="429">
        <f>'[1]11день  сердце'!BJ81</f>
        <v>0</v>
      </c>
      <c r="Q86" s="430">
        <v>1.2</v>
      </c>
      <c r="R86" s="431"/>
      <c r="S86" s="431"/>
      <c r="T86" s="431"/>
      <c r="U86" s="431"/>
      <c r="V86" s="431"/>
      <c r="W86" s="431"/>
      <c r="X86" s="481">
        <f t="shared" si="0"/>
        <v>7.2</v>
      </c>
      <c r="Y86" s="357">
        <f>X86/Y25</f>
        <v>0.6</v>
      </c>
      <c r="Z86" s="358">
        <f t="shared" si="1"/>
        <v>-40</v>
      </c>
      <c r="AA86" s="359"/>
      <c r="AB86" s="360"/>
      <c r="AC86" s="360"/>
      <c r="AD86" s="360"/>
      <c r="AE86" s="360"/>
      <c r="AF86" s="360"/>
      <c r="AG86" s="270"/>
      <c r="AH86" s="360"/>
      <c r="AI86" s="558" t="s">
        <v>289</v>
      </c>
      <c r="AJ86" s="558"/>
      <c r="AK86" s="558"/>
      <c r="AL86" s="558"/>
      <c r="AM86" s="558"/>
      <c r="AN86" s="558"/>
      <c r="AO86" s="558"/>
      <c r="AP86" s="558"/>
      <c r="AQ86" s="558"/>
      <c r="AR86" s="360"/>
      <c r="AS86" s="360"/>
      <c r="AT86" s="360"/>
      <c r="AU86" s="362"/>
      <c r="AV86" s="363"/>
      <c r="AW86" s="270"/>
      <c r="AX86" s="364"/>
      <c r="AY86" s="270"/>
    </row>
    <row r="87" spans="1:51" ht="30" customHeight="1" thickBot="1">
      <c r="A87" s="435" t="s">
        <v>290</v>
      </c>
      <c r="B87" s="353">
        <v>1</v>
      </c>
      <c r="C87" s="438"/>
      <c r="D87" s="428"/>
      <c r="E87" s="428" t="s">
        <v>254</v>
      </c>
      <c r="F87" s="429">
        <f>'[1]1ДЕНЬ '!BH45</f>
        <v>0</v>
      </c>
      <c r="G87" s="430">
        <f>'[1]2 день'!BJ45</f>
        <v>0</v>
      </c>
      <c r="H87" s="430">
        <v>2.4</v>
      </c>
      <c r="I87" s="430">
        <f>'[1]4 день'!BJ45</f>
        <v>0</v>
      </c>
      <c r="J87" s="430">
        <f>('[1]5 день'!BJ45)/3</f>
        <v>0</v>
      </c>
      <c r="K87" s="430">
        <f>'[1]6 день(суббота)'!BS45</f>
        <v>0</v>
      </c>
      <c r="L87" s="430">
        <v>2.4</v>
      </c>
      <c r="M87" s="430">
        <f>'[1]8 день'!BL45</f>
        <v>0</v>
      </c>
      <c r="N87" s="430">
        <f>'[1]9день'!BN45</f>
        <v>0</v>
      </c>
      <c r="O87" s="429">
        <f>'[1]10день'!BL45</f>
        <v>0</v>
      </c>
      <c r="P87" s="430">
        <v>2.4</v>
      </c>
      <c r="Q87" s="430">
        <f>'[1]12день(суббота) '!BJ45</f>
        <v>0</v>
      </c>
      <c r="R87" s="431"/>
      <c r="S87" s="431"/>
      <c r="T87" s="431"/>
      <c r="U87" s="431"/>
      <c r="V87" s="431"/>
      <c r="W87" s="431"/>
      <c r="X87" s="481">
        <f t="shared" si="0"/>
        <v>7.1999999999999993</v>
      </c>
      <c r="Y87" s="357">
        <f>X87/Y25</f>
        <v>0.6</v>
      </c>
      <c r="Z87" s="358">
        <f t="shared" si="1"/>
        <v>-40</v>
      </c>
      <c r="AA87" s="414"/>
      <c r="AB87" s="375"/>
      <c r="AC87" s="270"/>
      <c r="AD87" s="270"/>
      <c r="AE87" s="270"/>
      <c r="AF87" s="360"/>
      <c r="AG87" s="270"/>
      <c r="AH87" s="360"/>
      <c r="AI87" s="360"/>
      <c r="AJ87" s="360"/>
      <c r="AK87" s="360"/>
      <c r="AL87" s="360"/>
      <c r="AM87" s="360"/>
      <c r="AN87" s="360"/>
      <c r="AO87" s="360"/>
      <c r="AP87" s="360"/>
      <c r="AQ87" s="360"/>
      <c r="AR87" s="360"/>
      <c r="AS87" s="360"/>
      <c r="AT87" s="361"/>
      <c r="AU87" s="362"/>
      <c r="AV87" s="363"/>
      <c r="AW87" s="270"/>
      <c r="AX87" s="364"/>
      <c r="AY87" s="270"/>
    </row>
    <row r="88" spans="1:51" ht="30" customHeight="1" thickBot="1">
      <c r="A88" s="439" t="s">
        <v>32</v>
      </c>
      <c r="B88" s="353">
        <v>2</v>
      </c>
      <c r="C88" s="438"/>
      <c r="D88" s="428"/>
      <c r="E88" s="428" t="s">
        <v>254</v>
      </c>
      <c r="F88" s="429">
        <v>5</v>
      </c>
      <c r="G88" s="440">
        <f>'[1]2 день'!BJ41</f>
        <v>0</v>
      </c>
      <c r="H88" s="430">
        <f>'[1]3 день '!BH41</f>
        <v>0</v>
      </c>
      <c r="I88" s="430">
        <v>5</v>
      </c>
      <c r="J88" s="430">
        <f>'[1]5 день'!BJ41</f>
        <v>0</v>
      </c>
      <c r="K88" s="430">
        <f>'[1]6 день(суббота)'!BS41</f>
        <v>0</v>
      </c>
      <c r="L88" s="430">
        <f>'[1]7 день'!BJ41</f>
        <v>0</v>
      </c>
      <c r="M88" s="430">
        <f>'[1]8 день'!BL41</f>
        <v>0</v>
      </c>
      <c r="N88" s="430">
        <v>5</v>
      </c>
      <c r="O88" s="429">
        <f>'[1]10день'!BL41</f>
        <v>0</v>
      </c>
      <c r="P88" s="440">
        <f>'[1]11день  сердце'!BJ41</f>
        <v>0</v>
      </c>
      <c r="Q88" s="430">
        <f>'[1]12день(суббота) '!BJ41</f>
        <v>0</v>
      </c>
      <c r="R88" s="431"/>
      <c r="S88" s="431"/>
      <c r="T88" s="431"/>
      <c r="U88" s="431"/>
      <c r="V88" s="431"/>
      <c r="W88" s="431"/>
      <c r="X88" s="481">
        <f t="shared" si="0"/>
        <v>15</v>
      </c>
      <c r="Y88" s="357">
        <f>X88/Y25</f>
        <v>1.25</v>
      </c>
      <c r="Z88" s="358">
        <f t="shared" si="1"/>
        <v>-37.5</v>
      </c>
      <c r="AA88" s="414"/>
      <c r="AB88" s="375"/>
      <c r="AC88" s="270"/>
      <c r="AD88" s="270"/>
      <c r="AE88" s="270"/>
      <c r="AF88" s="360"/>
      <c r="AG88" s="270"/>
      <c r="AH88" s="360"/>
      <c r="AI88" s="546" t="s">
        <v>291</v>
      </c>
      <c r="AJ88" s="546"/>
      <c r="AK88" s="546"/>
      <c r="AL88" s="546"/>
      <c r="AM88" s="546"/>
      <c r="AN88" s="546"/>
      <c r="AO88" s="546"/>
      <c r="AP88" s="546"/>
      <c r="AQ88" s="546"/>
      <c r="AR88" s="360"/>
      <c r="AS88" s="360"/>
      <c r="AT88" s="361"/>
      <c r="AU88" s="362"/>
      <c r="AV88" s="363"/>
      <c r="AW88" s="270"/>
      <c r="AX88" s="364"/>
      <c r="AY88" s="270"/>
    </row>
    <row r="89" spans="1:51" ht="30" customHeight="1" thickBot="1">
      <c r="A89" s="441" t="s">
        <v>292</v>
      </c>
      <c r="B89" s="353">
        <v>0.2</v>
      </c>
      <c r="C89" s="442"/>
      <c r="D89" s="428"/>
      <c r="E89" s="428" t="s">
        <v>254</v>
      </c>
      <c r="F89" s="429">
        <f>'[1]1ДЕНЬ '!BH33</f>
        <v>0</v>
      </c>
      <c r="G89" s="443">
        <f>'[1]2 день'!BJ33</f>
        <v>0</v>
      </c>
      <c r="H89" s="430">
        <f>'[1]3 день '!BH33</f>
        <v>0</v>
      </c>
      <c r="I89" s="430">
        <v>1.45</v>
      </c>
      <c r="J89" s="430">
        <f>'[1]5 день'!BJ33</f>
        <v>0</v>
      </c>
      <c r="K89" s="430">
        <f>'[1]6 день(суббота)'!BS33</f>
        <v>0</v>
      </c>
      <c r="L89" s="430">
        <f>'[1]7 день'!BJ33</f>
        <v>0</v>
      </c>
      <c r="M89" s="430">
        <f>'[1]8 день'!BL33</f>
        <v>0</v>
      </c>
      <c r="N89" s="430">
        <f>'[1]9день'!BN33</f>
        <v>0</v>
      </c>
      <c r="O89" s="429">
        <f>('[1]10день'!BL33)*4</f>
        <v>0</v>
      </c>
      <c r="P89" s="443">
        <f>'[1]11день  сердце'!BJ33</f>
        <v>0</v>
      </c>
      <c r="Q89" s="430">
        <f>'[1]12день(суббота) '!BJ33</f>
        <v>0</v>
      </c>
      <c r="R89" s="431"/>
      <c r="S89" s="431"/>
      <c r="T89" s="431"/>
      <c r="U89" s="431"/>
      <c r="V89" s="431"/>
      <c r="W89" s="431"/>
      <c r="X89" s="481">
        <f t="shared" si="0"/>
        <v>1.45</v>
      </c>
      <c r="Y89" s="357">
        <f>X89/Y25</f>
        <v>0.12083333333333333</v>
      </c>
      <c r="Z89" s="358">
        <f t="shared" si="1"/>
        <v>-39.583333333333336</v>
      </c>
      <c r="AA89" s="411"/>
      <c r="AB89" s="276"/>
      <c r="AC89" s="276"/>
      <c r="AD89" s="276"/>
      <c r="AE89" s="276"/>
      <c r="AF89" s="360"/>
      <c r="AG89" s="270"/>
      <c r="AH89" s="360"/>
      <c r="AI89" s="360"/>
      <c r="AJ89" s="360"/>
      <c r="AK89" s="360"/>
      <c r="AL89" s="360"/>
      <c r="AM89" s="360"/>
      <c r="AN89" s="360"/>
      <c r="AO89" s="360"/>
      <c r="AP89" s="360"/>
      <c r="AQ89" s="360"/>
      <c r="AR89" s="360"/>
      <c r="AS89" s="360"/>
      <c r="AT89" s="361"/>
      <c r="AU89" s="362"/>
      <c r="AV89" s="363"/>
      <c r="AW89" s="444"/>
      <c r="AX89" s="364"/>
      <c r="AY89" s="270"/>
    </row>
    <row r="90" spans="1:51" ht="30" customHeight="1" thickBot="1">
      <c r="A90" s="441" t="s">
        <v>293</v>
      </c>
      <c r="B90" s="353">
        <v>3</v>
      </c>
      <c r="C90" s="442"/>
      <c r="D90" s="428"/>
      <c r="E90" s="428" t="s">
        <v>254</v>
      </c>
      <c r="F90" s="429">
        <f>('[1]1ДЕНЬ '!BH49)/2.1</f>
        <v>0</v>
      </c>
      <c r="G90" s="445">
        <f>('[1]2 день'!BJ49)/2.1</f>
        <v>0</v>
      </c>
      <c r="H90" s="430">
        <f>('[1]3 день '!BH49)/2.1</f>
        <v>0</v>
      </c>
      <c r="I90" s="430">
        <v>10.8</v>
      </c>
      <c r="J90" s="430">
        <f>('[1]5 день'!BJ49)/2.1</f>
        <v>0</v>
      </c>
      <c r="K90" s="430">
        <f>('[1]6 день(суббота)'!BS49)/2.1</f>
        <v>0</v>
      </c>
      <c r="L90" s="430">
        <f>('[1]7 день'!BJ49)/2.1</f>
        <v>0</v>
      </c>
      <c r="M90" s="430">
        <f>('[1]8 день'!BL49)/2.1</f>
        <v>0</v>
      </c>
      <c r="N90" s="430">
        <f>('[1]9день'!BN49)/2.1</f>
        <v>0</v>
      </c>
      <c r="O90" s="429">
        <f>('[1]10день'!BL49)/2.1</f>
        <v>0</v>
      </c>
      <c r="P90" s="391">
        <f>('[1]11день  сердце'!BJ49)/2.1</f>
        <v>0</v>
      </c>
      <c r="Q90" s="430">
        <v>10.8</v>
      </c>
      <c r="R90" s="431"/>
      <c r="S90" s="431"/>
      <c r="T90" s="431"/>
      <c r="U90" s="431"/>
      <c r="V90" s="431"/>
      <c r="W90" s="431"/>
      <c r="X90" s="481">
        <f t="shared" si="0"/>
        <v>21.6</v>
      </c>
      <c r="Y90" s="357">
        <f>X90/Y25</f>
        <v>1.8</v>
      </c>
      <c r="Z90" s="358">
        <f t="shared" si="1"/>
        <v>-40</v>
      </c>
      <c r="AA90" s="411"/>
      <c r="AB90" s="276"/>
      <c r="AC90" s="276"/>
      <c r="AD90" s="276"/>
      <c r="AE90" s="276"/>
      <c r="AF90" s="360"/>
      <c r="AG90" s="270"/>
      <c r="AH90" s="360"/>
      <c r="AI90" s="360"/>
      <c r="AJ90" s="360"/>
      <c r="AK90" s="548" t="s">
        <v>298</v>
      </c>
      <c r="AL90" s="548"/>
      <c r="AM90" s="548"/>
      <c r="AN90" s="548"/>
      <c r="AO90" s="548"/>
      <c r="AP90" s="360"/>
      <c r="AQ90" s="360"/>
      <c r="AR90" s="360"/>
      <c r="AS90" s="360"/>
      <c r="AT90" s="361"/>
      <c r="AU90" s="362"/>
      <c r="AV90" s="363"/>
      <c r="AW90" s="444"/>
      <c r="AX90" s="364"/>
      <c r="AY90" s="270"/>
    </row>
    <row r="91" spans="1:51" ht="30" customHeight="1" thickBot="1">
      <c r="A91" s="441" t="s">
        <v>294</v>
      </c>
      <c r="B91" s="353">
        <v>3</v>
      </c>
      <c r="C91" s="442"/>
      <c r="D91" s="390"/>
      <c r="E91" s="428" t="s">
        <v>254</v>
      </c>
      <c r="F91" s="391">
        <v>2</v>
      </c>
      <c r="G91" s="391">
        <v>2</v>
      </c>
      <c r="H91" s="446">
        <v>2</v>
      </c>
      <c r="I91" s="367">
        <v>2</v>
      </c>
      <c r="J91" s="367">
        <v>2</v>
      </c>
      <c r="K91" s="367">
        <v>2</v>
      </c>
      <c r="L91" s="367">
        <v>1.5</v>
      </c>
      <c r="M91" s="367">
        <v>2</v>
      </c>
      <c r="N91" s="367">
        <v>1.5</v>
      </c>
      <c r="O91" s="391">
        <v>2</v>
      </c>
      <c r="P91" s="391">
        <v>1.5</v>
      </c>
      <c r="Q91" s="446">
        <v>1.5</v>
      </c>
      <c r="R91" s="369"/>
      <c r="S91" s="369"/>
      <c r="T91" s="369"/>
      <c r="U91" s="369"/>
      <c r="V91" s="369"/>
      <c r="W91" s="369"/>
      <c r="X91" s="481">
        <f t="shared" si="0"/>
        <v>22</v>
      </c>
      <c r="Y91" s="357">
        <f>X91/Y25</f>
        <v>1.8333333333333333</v>
      </c>
      <c r="Z91" s="358">
        <f t="shared" si="1"/>
        <v>-38.888888888888893</v>
      </c>
      <c r="AA91" s="359"/>
      <c r="AB91" s="360"/>
      <c r="AC91" s="360"/>
      <c r="AD91" s="360"/>
      <c r="AE91" s="360"/>
      <c r="AF91" s="360"/>
      <c r="AG91" s="270"/>
      <c r="AH91" s="360"/>
      <c r="AI91" s="360"/>
      <c r="AJ91" s="360"/>
      <c r="AK91" s="360"/>
      <c r="AL91" s="360"/>
      <c r="AM91" s="360"/>
      <c r="AN91" s="360"/>
      <c r="AO91" s="360"/>
      <c r="AP91" s="360"/>
      <c r="AQ91" s="360"/>
      <c r="AR91" s="360"/>
      <c r="AS91" s="360"/>
      <c r="AT91" s="361"/>
      <c r="AU91" s="362"/>
      <c r="AV91" s="363"/>
      <c r="AW91" s="444"/>
      <c r="AX91" s="364"/>
      <c r="AY91" s="270"/>
    </row>
    <row r="92" spans="1:51" ht="30" hidden="1" customHeight="1" thickBot="1">
      <c r="A92" s="447"/>
      <c r="B92" s="448"/>
      <c r="C92" s="360"/>
      <c r="D92" s="390"/>
      <c r="E92" s="428" t="s">
        <v>254</v>
      </c>
      <c r="F92" s="391"/>
      <c r="G92" s="449"/>
      <c r="H92" s="449"/>
      <c r="I92" s="449"/>
      <c r="J92" s="449"/>
      <c r="K92" s="449"/>
      <c r="L92" s="449"/>
      <c r="M92" s="449"/>
      <c r="N92" s="449"/>
      <c r="O92" s="391"/>
      <c r="P92" s="449"/>
      <c r="Q92" s="449"/>
      <c r="R92" s="449"/>
      <c r="S92" s="449"/>
      <c r="T92" s="449"/>
      <c r="U92" s="449"/>
      <c r="V92" s="449"/>
      <c r="W92" s="449"/>
      <c r="X92" s="481">
        <f>SUM(F92:W92)</f>
        <v>0</v>
      </c>
      <c r="Y92" s="450"/>
      <c r="Z92" s="358" t="e">
        <f>(Y92-B92)/B92*100</f>
        <v>#DIV/0!</v>
      </c>
      <c r="AA92" s="359"/>
      <c r="AB92" s="360"/>
      <c r="AC92" s="360"/>
      <c r="AD92" s="360"/>
      <c r="AE92" s="360"/>
      <c r="AF92" s="360"/>
      <c r="AG92" s="27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360"/>
      <c r="AU92" s="362"/>
      <c r="AV92" s="363"/>
      <c r="AW92" s="444"/>
      <c r="AX92" s="364"/>
      <c r="AY92" s="270"/>
    </row>
    <row r="93" spans="1:51" ht="30" customHeight="1" thickBot="1">
      <c r="A93" s="451" t="s">
        <v>295</v>
      </c>
      <c r="B93" s="325">
        <v>2</v>
      </c>
      <c r="C93" s="452"/>
      <c r="D93" s="390"/>
      <c r="E93" s="390" t="s">
        <v>254</v>
      </c>
      <c r="F93" s="391">
        <v>1.2</v>
      </c>
      <c r="G93" s="391">
        <v>1.2</v>
      </c>
      <c r="H93" s="391">
        <v>1.2</v>
      </c>
      <c r="I93" s="391">
        <v>1.2</v>
      </c>
      <c r="J93" s="391">
        <v>1.2</v>
      </c>
      <c r="K93" s="391">
        <v>1.2</v>
      </c>
      <c r="L93" s="391">
        <v>1.2</v>
      </c>
      <c r="M93" s="391">
        <v>1.2</v>
      </c>
      <c r="N93" s="391">
        <v>1.2</v>
      </c>
      <c r="O93" s="391">
        <v>1.2</v>
      </c>
      <c r="P93" s="391">
        <v>1.2</v>
      </c>
      <c r="Q93" s="391">
        <v>1.2</v>
      </c>
      <c r="R93" s="391"/>
      <c r="S93" s="391"/>
      <c r="T93" s="391"/>
      <c r="U93" s="391"/>
      <c r="V93" s="391"/>
      <c r="W93" s="391"/>
      <c r="X93" s="481">
        <f>SUM(F93:W93)</f>
        <v>14.399999999999997</v>
      </c>
      <c r="Y93" s="453">
        <f>X93/Y25</f>
        <v>1.1999999999999997</v>
      </c>
      <c r="Z93" s="358">
        <f>(Y93-B93)/B93*100</f>
        <v>-40.000000000000014</v>
      </c>
      <c r="AA93" s="359"/>
      <c r="AB93" s="360"/>
      <c r="AC93" s="360"/>
      <c r="AD93" s="360"/>
      <c r="AE93" s="360"/>
      <c r="AF93" s="360"/>
      <c r="AG93" s="270"/>
      <c r="AH93" s="360"/>
      <c r="AI93" s="360"/>
      <c r="AJ93" s="360"/>
      <c r="AK93" s="360"/>
      <c r="AL93" s="360"/>
      <c r="AM93" s="360"/>
      <c r="AN93" s="360"/>
      <c r="AO93" s="360"/>
      <c r="AP93" s="360"/>
      <c r="AQ93" s="360"/>
      <c r="AR93" s="360"/>
      <c r="AS93" s="360"/>
      <c r="AT93" s="360"/>
      <c r="AU93" s="409"/>
      <c r="AV93" s="360"/>
      <c r="AW93" s="444"/>
      <c r="AX93" s="364"/>
      <c r="AY93" s="270"/>
    </row>
    <row r="94" spans="1:51" ht="30" customHeight="1">
      <c r="A94" s="454"/>
      <c r="B94" s="448"/>
      <c r="C94" s="455"/>
      <c r="D94" s="455"/>
      <c r="E94" s="455"/>
      <c r="F94" s="449"/>
      <c r="G94" s="449"/>
      <c r="H94" s="449"/>
      <c r="I94" s="449"/>
      <c r="J94" s="449"/>
      <c r="K94" s="449"/>
      <c r="L94" s="449"/>
      <c r="M94" s="449"/>
      <c r="N94" s="449"/>
      <c r="O94" s="449"/>
      <c r="P94" s="449"/>
      <c r="Q94" s="449"/>
      <c r="R94" s="449"/>
      <c r="S94" s="449"/>
      <c r="T94" s="449"/>
      <c r="U94" s="449"/>
      <c r="V94" s="449"/>
      <c r="W94" s="456"/>
      <c r="X94" s="457"/>
      <c r="Y94" s="450"/>
      <c r="Z94" s="458"/>
      <c r="AA94" s="359"/>
      <c r="AB94" s="360"/>
      <c r="AC94" s="360"/>
      <c r="AD94" s="360"/>
      <c r="AE94" s="360"/>
      <c r="AF94" s="360"/>
      <c r="AG94" s="27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2"/>
      <c r="AV94" s="360"/>
      <c r="AW94" s="444"/>
      <c r="AX94" s="364"/>
      <c r="AY94" s="270"/>
    </row>
    <row r="95" spans="1:51" ht="30" customHeight="1">
      <c r="A95" s="459"/>
      <c r="B95" s="448"/>
      <c r="C95" s="360"/>
      <c r="D95" s="360"/>
      <c r="E95" s="360"/>
      <c r="F95" s="449"/>
      <c r="G95" s="449"/>
      <c r="H95" s="449"/>
      <c r="I95" s="449"/>
      <c r="J95" s="449"/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56"/>
      <c r="X95" s="457"/>
      <c r="Y95" s="450"/>
      <c r="Z95" s="458"/>
      <c r="AA95" s="359"/>
      <c r="AB95" s="360"/>
      <c r="AC95" s="360"/>
      <c r="AD95" s="360"/>
      <c r="AE95" s="360"/>
      <c r="AF95" s="360"/>
      <c r="AG95" s="27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2"/>
      <c r="AV95" s="360"/>
      <c r="AW95" s="444"/>
      <c r="AX95" s="364"/>
      <c r="AY95" s="270"/>
    </row>
    <row r="96" spans="1:51" ht="30" hidden="1" customHeight="1">
      <c r="A96" s="459"/>
      <c r="B96" s="360"/>
      <c r="C96" s="360"/>
      <c r="D96" s="360"/>
      <c r="E96" s="360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57"/>
      <c r="Y96" s="450"/>
      <c r="Z96" s="458"/>
      <c r="AA96" s="359"/>
      <c r="AB96" s="360"/>
      <c r="AC96" s="360"/>
      <c r="AD96" s="360"/>
      <c r="AE96" s="360"/>
      <c r="AF96" s="360"/>
      <c r="AG96" s="270"/>
      <c r="AH96" s="360"/>
      <c r="AI96" s="36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2"/>
      <c r="AV96" s="360"/>
      <c r="AW96" s="444"/>
      <c r="AX96" s="364"/>
      <c r="AY96" s="270"/>
    </row>
    <row r="97" spans="1:51" ht="30" hidden="1" customHeight="1" thickBot="1">
      <c r="A97" s="459"/>
      <c r="B97" s="448"/>
      <c r="C97" s="360"/>
      <c r="D97" s="360"/>
      <c r="E97" s="360"/>
      <c r="F97" s="460"/>
      <c r="G97" s="449"/>
      <c r="H97" s="449"/>
      <c r="I97" s="449"/>
      <c r="J97" s="449"/>
      <c r="K97" s="449"/>
      <c r="L97" s="449"/>
      <c r="M97" s="449"/>
      <c r="N97" s="449"/>
      <c r="O97" s="449"/>
      <c r="P97" s="449"/>
      <c r="Q97" s="449"/>
      <c r="R97" s="449"/>
      <c r="S97" s="449"/>
      <c r="T97" s="449"/>
      <c r="U97" s="449"/>
      <c r="V97" s="449"/>
      <c r="W97" s="449"/>
      <c r="X97" s="457"/>
      <c r="Y97" s="450"/>
      <c r="Z97" s="458"/>
      <c r="AA97" s="414"/>
      <c r="AB97" s="276"/>
      <c r="AC97" s="276"/>
      <c r="AD97" s="276"/>
      <c r="AE97" s="276"/>
      <c r="AF97" s="360"/>
      <c r="AG97" s="270"/>
      <c r="AH97" s="360"/>
      <c r="AI97" s="36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2"/>
      <c r="AV97" s="363"/>
      <c r="AW97" s="444"/>
      <c r="AX97" s="364"/>
      <c r="AY97" s="270"/>
    </row>
    <row r="98" spans="1:51" ht="30" customHeight="1">
      <c r="A98" s="459"/>
      <c r="B98" s="448"/>
      <c r="C98" s="360"/>
      <c r="D98" s="360"/>
      <c r="E98" s="360"/>
      <c r="F98" s="449"/>
      <c r="G98" s="449"/>
      <c r="H98" s="449"/>
      <c r="I98" s="449"/>
      <c r="J98" s="449"/>
      <c r="K98" s="449"/>
      <c r="L98" s="449"/>
      <c r="M98" s="449"/>
      <c r="N98" s="449"/>
      <c r="O98" s="449"/>
      <c r="P98" s="449"/>
      <c r="Q98" s="449"/>
      <c r="R98" s="449"/>
      <c r="S98" s="449"/>
      <c r="T98" s="449"/>
      <c r="U98" s="449"/>
      <c r="V98" s="449"/>
      <c r="W98" s="449"/>
      <c r="X98" s="457"/>
      <c r="Y98" s="450"/>
      <c r="Z98" s="458"/>
      <c r="AA98" s="359"/>
      <c r="AB98" s="360"/>
      <c r="AC98" s="360"/>
      <c r="AD98" s="360"/>
      <c r="AE98" s="360"/>
      <c r="AF98" s="360"/>
      <c r="AG98" s="270"/>
      <c r="AH98" s="360"/>
      <c r="AI98" s="36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2"/>
      <c r="AV98" s="363"/>
      <c r="AW98" s="444"/>
      <c r="AX98" s="364"/>
      <c r="AY98" s="270"/>
    </row>
    <row r="99" spans="1:51" ht="30" customHeight="1">
      <c r="A99" s="459"/>
      <c r="B99" s="448"/>
      <c r="C99" s="360"/>
      <c r="D99" s="360"/>
      <c r="E99" s="360"/>
      <c r="F99" s="460"/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Q99" s="449"/>
      <c r="R99" s="449"/>
      <c r="S99" s="449"/>
      <c r="T99" s="449"/>
      <c r="U99" s="449"/>
      <c r="V99" s="449"/>
      <c r="W99" s="449"/>
      <c r="X99" s="457"/>
      <c r="Y99" s="450"/>
      <c r="Z99" s="458"/>
      <c r="AA99" s="359"/>
      <c r="AB99" s="360"/>
      <c r="AC99" s="360"/>
      <c r="AD99" s="360"/>
      <c r="AE99" s="360"/>
      <c r="AF99" s="360"/>
      <c r="AG99" s="270"/>
      <c r="AH99" s="360"/>
      <c r="AI99" s="36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1"/>
      <c r="AU99" s="362"/>
      <c r="AV99" s="363"/>
      <c r="AW99" s="444"/>
      <c r="AX99" s="364"/>
      <c r="AY99" s="270"/>
    </row>
    <row r="100" spans="1:51" ht="30" customHeight="1">
      <c r="A100" s="461"/>
      <c r="B100" s="448"/>
      <c r="C100" s="462"/>
      <c r="D100" s="462"/>
      <c r="E100" s="462"/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57"/>
      <c r="Y100" s="450"/>
      <c r="Z100" s="458"/>
      <c r="AA100" s="359"/>
      <c r="AB100" s="360"/>
      <c r="AC100" s="360"/>
      <c r="AD100" s="360"/>
      <c r="AE100" s="360"/>
      <c r="AF100" s="360"/>
      <c r="AG100" s="270"/>
      <c r="AH100" s="360"/>
      <c r="AI100" s="36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1"/>
      <c r="AU100" s="362"/>
      <c r="AV100" s="363"/>
      <c r="AW100" s="444"/>
      <c r="AX100" s="364"/>
      <c r="AY100" s="270"/>
    </row>
    <row r="101" spans="1:51" ht="30" customHeight="1">
      <c r="A101" s="463"/>
      <c r="B101" s="448"/>
      <c r="C101" s="360"/>
      <c r="D101" s="360"/>
      <c r="E101" s="360"/>
      <c r="F101" s="449"/>
      <c r="G101" s="449"/>
      <c r="H101" s="449"/>
      <c r="I101" s="449"/>
      <c r="J101" s="449"/>
      <c r="K101" s="449"/>
      <c r="L101" s="449"/>
      <c r="M101" s="449"/>
      <c r="N101" s="449"/>
      <c r="O101" s="449"/>
      <c r="P101" s="449"/>
      <c r="Q101" s="449"/>
      <c r="R101" s="449"/>
      <c r="S101" s="449"/>
      <c r="T101" s="449"/>
      <c r="U101" s="449"/>
      <c r="V101" s="449"/>
      <c r="W101" s="449"/>
      <c r="X101" s="457"/>
      <c r="Y101" s="450"/>
      <c r="Z101" s="458"/>
      <c r="AA101" s="359"/>
      <c r="AB101" s="360"/>
      <c r="AC101" s="360"/>
      <c r="AD101" s="360"/>
      <c r="AE101" s="360"/>
      <c r="AF101" s="360"/>
      <c r="AG101" s="270"/>
      <c r="AH101" s="360"/>
      <c r="AI101" s="36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2"/>
      <c r="AV101" s="363"/>
      <c r="AW101" s="444"/>
      <c r="AX101" s="364"/>
      <c r="AY101" s="270"/>
    </row>
    <row r="102" spans="1:51" ht="30" customHeight="1">
      <c r="A102" s="459"/>
      <c r="B102" s="448"/>
      <c r="C102" s="360"/>
      <c r="D102" s="360"/>
      <c r="E102" s="360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/>
      <c r="U102" s="449"/>
      <c r="V102" s="449"/>
      <c r="W102" s="449"/>
      <c r="X102" s="457"/>
      <c r="Y102" s="450"/>
      <c r="Z102" s="458"/>
      <c r="AA102" s="359"/>
      <c r="AB102" s="360"/>
      <c r="AC102" s="360"/>
      <c r="AD102" s="360"/>
      <c r="AE102" s="360"/>
      <c r="AF102" s="360"/>
      <c r="AG102" s="270"/>
      <c r="AH102" s="360"/>
      <c r="AI102" s="36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1"/>
      <c r="AU102" s="409"/>
      <c r="AV102" s="363"/>
      <c r="AW102" s="444"/>
      <c r="AX102" s="364"/>
      <c r="AY102" s="270"/>
    </row>
    <row r="103" spans="1:51" ht="30" customHeight="1">
      <c r="A103" s="463"/>
      <c r="B103" s="448"/>
      <c r="C103" s="360"/>
      <c r="D103" s="360"/>
      <c r="E103" s="360"/>
      <c r="F103" s="449"/>
      <c r="G103" s="449"/>
      <c r="H103" s="449"/>
      <c r="I103" s="449"/>
      <c r="J103" s="449"/>
      <c r="K103" s="449"/>
      <c r="L103" s="464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57"/>
      <c r="Y103" s="450"/>
      <c r="Z103" s="458"/>
      <c r="AA103" s="359"/>
      <c r="AB103" s="360"/>
      <c r="AC103" s="360"/>
      <c r="AD103" s="360"/>
      <c r="AE103" s="360"/>
      <c r="AF103" s="360"/>
      <c r="AG103" s="27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409"/>
      <c r="AV103" s="360"/>
      <c r="AW103" s="444"/>
      <c r="AX103" s="364"/>
      <c r="AY103" s="270"/>
    </row>
    <row r="104" spans="1:51" ht="30" customHeight="1">
      <c r="A104" s="459"/>
      <c r="B104" s="448"/>
      <c r="C104" s="360"/>
      <c r="D104" s="360"/>
      <c r="E104" s="360"/>
      <c r="F104" s="449"/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49"/>
      <c r="R104" s="449"/>
      <c r="S104" s="449"/>
      <c r="T104" s="449"/>
      <c r="U104" s="449"/>
      <c r="V104" s="449"/>
      <c r="W104" s="449"/>
      <c r="X104" s="457"/>
      <c r="Y104" s="450"/>
      <c r="Z104" s="458"/>
      <c r="AA104" s="359"/>
      <c r="AB104" s="360"/>
      <c r="AC104" s="360"/>
      <c r="AD104" s="360"/>
      <c r="AE104" s="360"/>
      <c r="AF104" s="360"/>
      <c r="AG104" s="270"/>
      <c r="AH104" s="360"/>
      <c r="AI104" s="36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1"/>
      <c r="AU104" s="362"/>
      <c r="AV104" s="363"/>
      <c r="AW104" s="444"/>
      <c r="AX104" s="364"/>
      <c r="AY104" s="270"/>
    </row>
    <row r="105" spans="1:51" ht="30" customHeight="1">
      <c r="A105" s="465"/>
      <c r="B105" s="448"/>
      <c r="C105" s="462"/>
      <c r="D105" s="462"/>
      <c r="E105" s="462"/>
      <c r="F105" s="449"/>
      <c r="G105" s="449"/>
      <c r="H105" s="449"/>
      <c r="I105" s="449"/>
      <c r="J105" s="449"/>
      <c r="K105" s="449"/>
      <c r="L105" s="449"/>
      <c r="M105" s="449"/>
      <c r="N105" s="449"/>
      <c r="O105" s="449"/>
      <c r="P105" s="449"/>
      <c r="Q105" s="449"/>
      <c r="R105" s="449"/>
      <c r="S105" s="449"/>
      <c r="T105" s="449"/>
      <c r="U105" s="449"/>
      <c r="V105" s="449"/>
      <c r="W105" s="449"/>
      <c r="X105" s="457"/>
      <c r="Y105" s="450"/>
      <c r="Z105" s="458"/>
      <c r="AA105" s="359"/>
      <c r="AB105" s="360"/>
      <c r="AC105" s="360"/>
      <c r="AD105" s="360"/>
      <c r="AE105" s="360"/>
      <c r="AF105" s="360"/>
      <c r="AG105" s="270"/>
      <c r="AH105" s="360"/>
      <c r="AI105" s="36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1"/>
      <c r="AU105" s="362"/>
      <c r="AV105" s="363"/>
      <c r="AW105" s="444"/>
      <c r="AX105" s="364"/>
      <c r="AY105" s="270"/>
    </row>
    <row r="106" spans="1:51" ht="30" customHeight="1">
      <c r="A106" s="465"/>
      <c r="B106" s="448"/>
      <c r="C106" s="462"/>
      <c r="D106" s="462"/>
      <c r="E106" s="462"/>
      <c r="F106" s="449"/>
      <c r="G106" s="449"/>
      <c r="H106" s="449"/>
      <c r="I106" s="449"/>
      <c r="J106" s="449"/>
      <c r="K106" s="449"/>
      <c r="L106" s="449"/>
      <c r="M106" s="449"/>
      <c r="N106" s="449"/>
      <c r="O106" s="449"/>
      <c r="P106" s="449"/>
      <c r="Q106" s="449"/>
      <c r="R106" s="449"/>
      <c r="S106" s="449"/>
      <c r="T106" s="449"/>
      <c r="U106" s="449"/>
      <c r="V106" s="449"/>
      <c r="W106" s="449"/>
      <c r="X106" s="457"/>
      <c r="Y106" s="450"/>
      <c r="Z106" s="458"/>
      <c r="AA106" s="359"/>
      <c r="AB106" s="360"/>
      <c r="AC106" s="360"/>
      <c r="AD106" s="360"/>
      <c r="AE106" s="360"/>
      <c r="AF106" s="360"/>
      <c r="AG106" s="270"/>
      <c r="AH106" s="360"/>
      <c r="AI106" s="360"/>
      <c r="AJ106" s="360"/>
      <c r="AK106" s="360"/>
      <c r="AL106" s="360"/>
      <c r="AM106" s="360"/>
      <c r="AN106" s="360"/>
      <c r="AO106" s="360"/>
      <c r="AP106" s="360"/>
      <c r="AQ106" s="360"/>
      <c r="AR106" s="360"/>
      <c r="AS106" s="360"/>
      <c r="AT106" s="360"/>
      <c r="AU106" s="409"/>
      <c r="AV106" s="360"/>
      <c r="AW106" s="444"/>
      <c r="AX106" s="364"/>
      <c r="AY106" s="270"/>
    </row>
    <row r="107" spans="1:51" ht="30" customHeight="1">
      <c r="A107" s="370"/>
      <c r="B107" s="276"/>
      <c r="C107" s="276"/>
      <c r="D107" s="276"/>
      <c r="E107" s="276"/>
      <c r="F107" s="360"/>
      <c r="G107" s="360"/>
      <c r="H107" s="360"/>
      <c r="I107" s="360"/>
      <c r="J107" s="360"/>
      <c r="K107" s="375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0"/>
      <c r="X107" s="466"/>
      <c r="Y107" s="467"/>
      <c r="Z107" s="458"/>
      <c r="AA107" s="370"/>
      <c r="AB107" s="360"/>
      <c r="AC107" s="360"/>
      <c r="AD107" s="360"/>
      <c r="AE107" s="360"/>
      <c r="AF107" s="360"/>
      <c r="AG107" s="270"/>
      <c r="AH107" s="360"/>
      <c r="AI107" s="360"/>
      <c r="AJ107" s="360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1"/>
      <c r="AU107" s="362"/>
      <c r="AV107" s="363"/>
      <c r="AW107" s="444"/>
      <c r="AX107" s="364"/>
      <c r="AY107" s="270"/>
    </row>
    <row r="108" spans="1:51" ht="15">
      <c r="A108" s="359"/>
      <c r="B108" s="276"/>
      <c r="C108" s="276"/>
      <c r="D108" s="276"/>
      <c r="E108" s="276"/>
      <c r="F108" s="360"/>
      <c r="G108" s="360"/>
      <c r="H108" s="360"/>
      <c r="I108" s="360"/>
      <c r="J108" s="360"/>
      <c r="K108" s="375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0"/>
      <c r="X108" s="466"/>
      <c r="Y108" s="467"/>
      <c r="Z108" s="458"/>
      <c r="AA108" s="359"/>
      <c r="AB108" s="360"/>
      <c r="AC108" s="360"/>
      <c r="AD108" s="360"/>
      <c r="AE108" s="360"/>
      <c r="AF108" s="360"/>
      <c r="AG108" s="270"/>
      <c r="AH108" s="360"/>
      <c r="AI108" s="360"/>
      <c r="AJ108" s="360"/>
      <c r="AK108" s="360"/>
      <c r="AL108" s="360"/>
      <c r="AM108" s="360"/>
      <c r="AN108" s="360"/>
      <c r="AO108" s="360"/>
      <c r="AP108" s="360"/>
      <c r="AQ108" s="360"/>
      <c r="AR108" s="360"/>
      <c r="AS108" s="360"/>
      <c r="AT108" s="361"/>
      <c r="AU108" s="362"/>
      <c r="AV108" s="363"/>
      <c r="AW108" s="444"/>
      <c r="AX108" s="364"/>
      <c r="AY108" s="270"/>
    </row>
    <row r="109" spans="1:51" ht="23.25">
      <c r="A109" s="547"/>
      <c r="B109" s="547"/>
      <c r="C109" s="547"/>
      <c r="D109" s="547"/>
      <c r="E109" s="547"/>
      <c r="F109" s="547"/>
      <c r="G109" s="547"/>
      <c r="H109" s="547"/>
      <c r="I109" s="547"/>
      <c r="J109" s="547"/>
      <c r="K109" s="547"/>
      <c r="L109" s="547"/>
      <c r="M109" s="547"/>
      <c r="N109" s="547"/>
      <c r="O109" s="547"/>
      <c r="P109" s="547"/>
      <c r="Q109" s="547"/>
      <c r="R109" s="547"/>
      <c r="S109" s="547"/>
      <c r="T109" s="547"/>
      <c r="U109" s="547"/>
      <c r="V109" s="547"/>
      <c r="W109" s="547"/>
      <c r="X109" s="547"/>
      <c r="Y109" s="547"/>
      <c r="Z109" s="468"/>
      <c r="AA109" s="359"/>
      <c r="AB109" s="360"/>
      <c r="AC109" s="360"/>
      <c r="AD109" s="360"/>
      <c r="AE109" s="360"/>
      <c r="AF109" s="360"/>
      <c r="AG109" s="270"/>
      <c r="AH109" s="360"/>
      <c r="AI109" s="360"/>
      <c r="AJ109" s="360"/>
      <c r="AK109" s="360"/>
      <c r="AL109" s="360"/>
      <c r="AM109" s="360"/>
      <c r="AN109" s="360"/>
      <c r="AO109" s="360"/>
      <c r="AP109" s="360"/>
      <c r="AQ109" s="360"/>
      <c r="AR109" s="360"/>
      <c r="AS109" s="360"/>
      <c r="AT109" s="360"/>
      <c r="AU109" s="362"/>
      <c r="AV109" s="360"/>
      <c r="AW109" s="444"/>
      <c r="AX109" s="364"/>
      <c r="AY109" s="270"/>
    </row>
    <row r="110" spans="1:51" ht="15">
      <c r="A110" s="359"/>
      <c r="B110" s="276"/>
      <c r="C110" s="276"/>
      <c r="D110" s="276"/>
      <c r="E110" s="276"/>
      <c r="F110" s="360"/>
      <c r="G110" s="360"/>
      <c r="H110" s="360"/>
      <c r="I110" s="360"/>
      <c r="J110" s="360"/>
      <c r="K110" s="270"/>
      <c r="L110" s="360"/>
      <c r="M110" s="360"/>
      <c r="N110" s="360"/>
      <c r="O110" s="360"/>
      <c r="P110" s="360"/>
      <c r="Q110" s="360"/>
      <c r="R110" s="360"/>
      <c r="S110" s="360"/>
      <c r="T110" s="360"/>
      <c r="U110" s="360"/>
      <c r="V110" s="360"/>
      <c r="W110" s="360"/>
      <c r="X110" s="466"/>
      <c r="Y110" s="467"/>
      <c r="Z110" s="468"/>
      <c r="AA110" s="359"/>
      <c r="AB110" s="360"/>
      <c r="AC110" s="360"/>
      <c r="AD110" s="360"/>
      <c r="AE110" s="360"/>
      <c r="AF110" s="360"/>
      <c r="AG110" s="270"/>
      <c r="AH110" s="360"/>
      <c r="AI110" s="360"/>
      <c r="AJ110" s="360"/>
      <c r="AK110" s="360"/>
      <c r="AL110" s="360"/>
      <c r="AM110" s="360"/>
      <c r="AN110" s="360"/>
      <c r="AO110" s="360"/>
      <c r="AP110" s="360"/>
      <c r="AQ110" s="360"/>
      <c r="AR110" s="360"/>
      <c r="AS110" s="360"/>
      <c r="AT110" s="360"/>
      <c r="AU110" s="409"/>
      <c r="AV110" s="360"/>
      <c r="AW110" s="444"/>
      <c r="AX110" s="364"/>
      <c r="AY110" s="270"/>
    </row>
    <row r="111" spans="1:51" ht="15">
      <c r="A111" s="359"/>
      <c r="B111" s="276"/>
      <c r="C111" s="276"/>
      <c r="D111" s="276"/>
      <c r="E111" s="276"/>
      <c r="F111" s="360"/>
      <c r="G111" s="360"/>
      <c r="H111" s="360"/>
      <c r="I111" s="360"/>
      <c r="J111" s="360"/>
      <c r="K111" s="270"/>
      <c r="L111" s="360"/>
      <c r="M111" s="360"/>
      <c r="N111" s="360"/>
      <c r="O111" s="360"/>
      <c r="P111" s="360"/>
      <c r="Q111" s="360"/>
      <c r="R111" s="360"/>
      <c r="S111" s="360"/>
      <c r="T111" s="360"/>
      <c r="U111" s="360"/>
      <c r="V111" s="360"/>
      <c r="W111" s="360"/>
      <c r="X111" s="466"/>
      <c r="Y111" s="467"/>
      <c r="Z111" s="458"/>
      <c r="AA111" s="359"/>
      <c r="AB111" s="360"/>
      <c r="AC111" s="360"/>
      <c r="AD111" s="360"/>
      <c r="AE111" s="360"/>
      <c r="AF111" s="360"/>
      <c r="AG111" s="270"/>
      <c r="AH111" s="360"/>
      <c r="AI111" s="360"/>
      <c r="AJ111" s="360"/>
      <c r="AK111" s="360"/>
      <c r="AL111" s="360"/>
      <c r="AM111" s="360"/>
      <c r="AN111" s="360"/>
      <c r="AO111" s="360"/>
      <c r="AP111" s="360"/>
      <c r="AQ111" s="360"/>
      <c r="AR111" s="360"/>
      <c r="AS111" s="360"/>
      <c r="AT111" s="361"/>
      <c r="AU111" s="409"/>
      <c r="AV111" s="363"/>
      <c r="AW111" s="444"/>
      <c r="AX111" s="364"/>
      <c r="AY111" s="270"/>
    </row>
    <row r="112" spans="1:51" ht="15">
      <c r="A112" s="359"/>
      <c r="B112" s="276"/>
      <c r="C112" s="276"/>
      <c r="D112" s="276"/>
      <c r="E112" s="276"/>
      <c r="F112" s="360"/>
      <c r="G112" s="360"/>
      <c r="H112" s="360"/>
      <c r="I112" s="360"/>
      <c r="J112" s="360"/>
      <c r="K112" s="27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0"/>
      <c r="X112" s="466"/>
      <c r="Y112" s="467"/>
      <c r="Z112" s="468"/>
      <c r="AA112" s="359"/>
      <c r="AB112" s="360"/>
      <c r="AC112" s="360"/>
      <c r="AD112" s="360"/>
      <c r="AE112" s="360"/>
      <c r="AF112" s="360"/>
      <c r="AG112" s="270"/>
      <c r="AH112" s="360"/>
      <c r="AI112" s="360"/>
      <c r="AJ112" s="360"/>
      <c r="AK112" s="360"/>
      <c r="AL112" s="360"/>
      <c r="AM112" s="360"/>
      <c r="AN112" s="360"/>
      <c r="AO112" s="360"/>
      <c r="AP112" s="360"/>
      <c r="AQ112" s="360"/>
      <c r="AR112" s="360"/>
      <c r="AS112" s="360"/>
      <c r="AT112" s="360"/>
      <c r="AU112" s="409"/>
      <c r="AV112" s="360"/>
      <c r="AW112" s="444"/>
      <c r="AX112" s="364"/>
      <c r="AY112" s="270"/>
    </row>
    <row r="113" spans="1:51" ht="15">
      <c r="A113" s="359"/>
      <c r="B113" s="276"/>
      <c r="C113" s="276"/>
      <c r="D113" s="276"/>
      <c r="E113" s="276"/>
      <c r="F113" s="360"/>
      <c r="G113" s="360"/>
      <c r="H113" s="360"/>
      <c r="I113" s="360"/>
      <c r="J113" s="360"/>
      <c r="K113" s="270"/>
      <c r="L113" s="360"/>
      <c r="M113" s="360"/>
      <c r="N113" s="360"/>
      <c r="O113" s="360"/>
      <c r="P113" s="360"/>
      <c r="Q113" s="360"/>
      <c r="R113" s="360"/>
      <c r="S113" s="360"/>
      <c r="T113" s="360"/>
      <c r="U113" s="360"/>
      <c r="V113" s="360"/>
      <c r="W113" s="360"/>
      <c r="X113" s="466"/>
      <c r="Y113" s="362"/>
      <c r="Z113" s="458"/>
      <c r="AA113" s="359"/>
      <c r="AB113" s="360"/>
      <c r="AC113" s="360"/>
      <c r="AD113" s="360"/>
      <c r="AE113" s="360"/>
      <c r="AF113" s="360"/>
      <c r="AG113" s="270"/>
      <c r="AH113" s="360"/>
      <c r="AI113" s="360"/>
      <c r="AJ113" s="360"/>
      <c r="AK113" s="360"/>
      <c r="AL113" s="360"/>
      <c r="AM113" s="360"/>
      <c r="AN113" s="360"/>
      <c r="AO113" s="360"/>
      <c r="AP113" s="360"/>
      <c r="AQ113" s="360"/>
      <c r="AR113" s="360"/>
      <c r="AS113" s="360"/>
      <c r="AT113" s="361"/>
      <c r="AU113" s="362"/>
      <c r="AV113" s="363"/>
      <c r="AW113" s="444"/>
      <c r="AX113" s="364"/>
      <c r="AY113" s="270"/>
    </row>
    <row r="114" spans="1:51" ht="15">
      <c r="A114" s="359"/>
      <c r="B114" s="276"/>
      <c r="C114" s="276"/>
      <c r="D114" s="276"/>
      <c r="E114" s="276"/>
      <c r="F114" s="360"/>
      <c r="G114" s="360"/>
      <c r="H114" s="360"/>
      <c r="I114" s="360"/>
      <c r="J114" s="360"/>
      <c r="K114" s="270"/>
      <c r="L114" s="360"/>
      <c r="M114" s="360"/>
      <c r="N114" s="360"/>
      <c r="O114" s="360"/>
      <c r="P114" s="360"/>
      <c r="Q114" s="360"/>
      <c r="R114" s="360"/>
      <c r="S114" s="360"/>
      <c r="T114" s="360"/>
      <c r="U114" s="360"/>
      <c r="V114" s="360"/>
      <c r="W114" s="360"/>
      <c r="X114" s="466"/>
      <c r="Y114" s="362"/>
      <c r="Z114" s="458"/>
      <c r="AA114" s="359"/>
      <c r="AB114" s="360"/>
      <c r="AC114" s="360"/>
      <c r="AD114" s="360"/>
      <c r="AE114" s="360"/>
      <c r="AF114" s="360"/>
      <c r="AG114" s="270"/>
      <c r="AH114" s="360"/>
      <c r="AI114" s="360"/>
      <c r="AJ114" s="360"/>
      <c r="AK114" s="360"/>
      <c r="AL114" s="360"/>
      <c r="AM114" s="360"/>
      <c r="AN114" s="360"/>
      <c r="AO114" s="360"/>
      <c r="AP114" s="360"/>
      <c r="AQ114" s="360"/>
      <c r="AR114" s="360"/>
      <c r="AS114" s="360"/>
      <c r="AT114" s="361"/>
      <c r="AU114" s="362"/>
      <c r="AV114" s="360"/>
      <c r="AW114" s="444"/>
      <c r="AX114" s="364"/>
      <c r="AY114" s="270"/>
    </row>
    <row r="115" spans="1:51" ht="15">
      <c r="A115" s="359"/>
      <c r="B115" s="276"/>
      <c r="C115" s="276"/>
      <c r="D115" s="276"/>
      <c r="E115" s="276"/>
      <c r="F115" s="360"/>
      <c r="G115" s="469"/>
      <c r="H115" s="360"/>
      <c r="I115" s="360"/>
      <c r="J115" s="360"/>
      <c r="K115" s="270"/>
      <c r="L115" s="360"/>
      <c r="M115" s="360"/>
      <c r="N115" s="360"/>
      <c r="O115" s="360"/>
      <c r="P115" s="360"/>
      <c r="Q115" s="360"/>
      <c r="R115" s="360"/>
      <c r="S115" s="360"/>
      <c r="T115" s="360"/>
      <c r="U115" s="360"/>
      <c r="V115" s="360"/>
      <c r="W115" s="360"/>
      <c r="X115" s="466"/>
      <c r="Y115" s="362"/>
      <c r="Z115" s="468"/>
      <c r="AA115" s="359"/>
      <c r="AB115" s="360"/>
      <c r="AC115" s="360"/>
      <c r="AD115" s="360"/>
      <c r="AE115" s="360"/>
      <c r="AF115" s="360"/>
      <c r="AG115" s="270"/>
      <c r="AH115" s="360"/>
      <c r="AI115" s="360"/>
      <c r="AJ115" s="360"/>
      <c r="AK115" s="360"/>
      <c r="AL115" s="360"/>
      <c r="AM115" s="360"/>
      <c r="AN115" s="360"/>
      <c r="AO115" s="360"/>
      <c r="AP115" s="360"/>
      <c r="AQ115" s="360"/>
      <c r="AR115" s="360"/>
      <c r="AS115" s="360"/>
      <c r="AT115" s="360"/>
      <c r="AU115" s="362"/>
      <c r="AV115" s="360"/>
      <c r="AW115" s="444"/>
      <c r="AX115" s="364"/>
      <c r="AY115" s="270"/>
    </row>
    <row r="116" spans="1:51" ht="15">
      <c r="A116" s="470"/>
      <c r="B116" s="276"/>
      <c r="C116" s="276"/>
      <c r="D116" s="276"/>
      <c r="E116" s="276"/>
      <c r="F116" s="360"/>
      <c r="G116" s="360"/>
      <c r="H116" s="360"/>
      <c r="I116" s="360"/>
      <c r="J116" s="360"/>
      <c r="K116" s="270"/>
      <c r="L116" s="360"/>
      <c r="M116" s="360"/>
      <c r="N116" s="360"/>
      <c r="O116" s="360"/>
      <c r="P116" s="360"/>
      <c r="Q116" s="360"/>
      <c r="R116" s="360"/>
      <c r="S116" s="360"/>
      <c r="T116" s="360"/>
      <c r="U116" s="360"/>
      <c r="V116" s="360"/>
      <c r="W116" s="360"/>
      <c r="X116" s="468"/>
      <c r="Y116" s="362"/>
      <c r="Z116" s="471"/>
      <c r="AA116" s="470"/>
      <c r="AB116" s="360"/>
      <c r="AC116" s="360"/>
      <c r="AD116" s="360"/>
      <c r="AE116" s="360"/>
      <c r="AF116" s="360"/>
      <c r="AG116" s="270"/>
      <c r="AH116" s="360"/>
      <c r="AI116" s="360"/>
      <c r="AJ116" s="360"/>
      <c r="AK116" s="360"/>
      <c r="AL116" s="360"/>
      <c r="AM116" s="360"/>
      <c r="AN116" s="360"/>
      <c r="AO116" s="360"/>
      <c r="AP116" s="360"/>
      <c r="AQ116" s="360"/>
      <c r="AR116" s="360"/>
      <c r="AS116" s="360"/>
      <c r="AT116" s="360"/>
      <c r="AU116" s="360"/>
      <c r="AV116" s="416"/>
      <c r="AW116" s="444"/>
      <c r="AX116" s="364"/>
      <c r="AY116" s="270"/>
    </row>
    <row r="117" spans="1:51" ht="15">
      <c r="A117" s="359"/>
      <c r="B117" s="276"/>
      <c r="C117" s="276"/>
      <c r="D117" s="276"/>
      <c r="E117" s="276"/>
      <c r="F117" s="360"/>
      <c r="G117" s="360"/>
      <c r="H117" s="360"/>
      <c r="I117" s="360"/>
      <c r="J117" s="360"/>
      <c r="K117" s="270"/>
      <c r="L117" s="360"/>
      <c r="M117" s="360"/>
      <c r="N117" s="360"/>
      <c r="O117" s="360"/>
      <c r="P117" s="360"/>
      <c r="Q117" s="360"/>
      <c r="R117" s="360"/>
      <c r="S117" s="360"/>
      <c r="T117" s="360"/>
      <c r="U117" s="360"/>
      <c r="V117" s="360"/>
      <c r="W117" s="360"/>
      <c r="X117" s="468"/>
      <c r="Y117" s="472"/>
      <c r="Z117" s="468"/>
      <c r="AA117" s="359"/>
      <c r="AB117" s="360"/>
      <c r="AC117" s="360"/>
      <c r="AD117" s="360"/>
      <c r="AE117" s="360"/>
      <c r="AF117" s="360"/>
      <c r="AG117" s="270"/>
      <c r="AH117" s="360"/>
      <c r="AI117" s="360"/>
      <c r="AJ117" s="360"/>
      <c r="AK117" s="360"/>
      <c r="AL117" s="360"/>
      <c r="AM117" s="360"/>
      <c r="AN117" s="360"/>
      <c r="AO117" s="360"/>
      <c r="AP117" s="360"/>
      <c r="AQ117" s="360"/>
      <c r="AR117" s="360"/>
      <c r="AS117" s="360"/>
      <c r="AT117" s="360"/>
      <c r="AU117" s="360"/>
      <c r="AV117" s="360"/>
      <c r="AW117" s="444"/>
      <c r="AX117" s="364"/>
      <c r="AY117" s="270"/>
    </row>
    <row r="118" spans="1:51" ht="15">
      <c r="A118" s="359"/>
      <c r="B118" s="276"/>
      <c r="C118" s="276"/>
      <c r="D118" s="276"/>
      <c r="E118" s="276"/>
      <c r="F118" s="360"/>
      <c r="G118" s="360"/>
      <c r="H118" s="360"/>
      <c r="I118" s="360"/>
      <c r="J118" s="360"/>
      <c r="K118" s="270"/>
      <c r="L118" s="360"/>
      <c r="M118" s="360"/>
      <c r="N118" s="360"/>
      <c r="O118" s="360"/>
      <c r="P118" s="360"/>
      <c r="Q118" s="360"/>
      <c r="R118" s="360"/>
      <c r="S118" s="360"/>
      <c r="T118" s="360"/>
      <c r="U118" s="360"/>
      <c r="V118" s="360"/>
      <c r="W118" s="360"/>
      <c r="X118" s="468"/>
      <c r="Y118" s="472"/>
      <c r="Z118" s="473"/>
      <c r="AA118" s="359"/>
      <c r="AB118" s="360"/>
      <c r="AC118" s="360"/>
      <c r="AD118" s="360"/>
      <c r="AE118" s="360"/>
      <c r="AF118" s="360"/>
      <c r="AG118" s="270"/>
      <c r="AH118" s="360"/>
      <c r="AI118" s="360"/>
      <c r="AJ118" s="360"/>
      <c r="AK118" s="360"/>
      <c r="AL118" s="360"/>
      <c r="AM118" s="360"/>
      <c r="AN118" s="360"/>
      <c r="AO118" s="360"/>
      <c r="AP118" s="360"/>
      <c r="AQ118" s="360"/>
      <c r="AR118" s="360"/>
      <c r="AS118" s="360"/>
      <c r="AT118" s="360"/>
      <c r="AU118" s="360"/>
      <c r="AV118" s="417"/>
      <c r="AW118" s="444"/>
      <c r="AX118" s="364"/>
      <c r="AY118" s="270"/>
    </row>
    <row r="119" spans="1:51" ht="15">
      <c r="A119" s="359"/>
      <c r="B119" s="276"/>
      <c r="C119" s="276"/>
      <c r="D119" s="276"/>
      <c r="E119" s="276"/>
      <c r="F119" s="360"/>
      <c r="G119" s="360"/>
      <c r="H119" s="360"/>
      <c r="I119" s="360"/>
      <c r="J119" s="360"/>
      <c r="K119" s="270"/>
      <c r="L119" s="360"/>
      <c r="M119" s="360"/>
      <c r="N119" s="360"/>
      <c r="O119" s="360"/>
      <c r="P119" s="360"/>
      <c r="Q119" s="360"/>
      <c r="R119" s="360"/>
      <c r="S119" s="360"/>
      <c r="T119" s="360"/>
      <c r="U119" s="360"/>
      <c r="V119" s="360"/>
      <c r="W119" s="360"/>
      <c r="X119" s="468"/>
      <c r="Y119" s="472"/>
      <c r="Z119" s="468"/>
      <c r="AA119" s="359"/>
      <c r="AB119" s="360"/>
      <c r="AC119" s="360"/>
      <c r="AD119" s="360"/>
      <c r="AE119" s="360"/>
      <c r="AF119" s="360"/>
      <c r="AG119" s="270"/>
      <c r="AH119" s="360"/>
      <c r="AI119" s="360"/>
      <c r="AJ119" s="360"/>
      <c r="AK119" s="360"/>
      <c r="AL119" s="360"/>
      <c r="AM119" s="360"/>
      <c r="AN119" s="360"/>
      <c r="AO119" s="360"/>
      <c r="AP119" s="360"/>
      <c r="AQ119" s="360"/>
      <c r="AR119" s="360"/>
      <c r="AS119" s="360"/>
      <c r="AT119" s="360"/>
      <c r="AU119" s="360"/>
      <c r="AV119" s="360"/>
      <c r="AW119" s="444"/>
      <c r="AX119" s="364"/>
      <c r="AY119" s="270"/>
    </row>
    <row r="120" spans="1:51" ht="15">
      <c r="A120" s="359"/>
      <c r="B120" s="276"/>
      <c r="C120" s="276"/>
      <c r="D120" s="276"/>
      <c r="E120" s="276"/>
      <c r="F120" s="360"/>
      <c r="G120" s="360"/>
      <c r="H120" s="360"/>
      <c r="I120" s="360"/>
      <c r="J120" s="360"/>
      <c r="K120" s="270"/>
      <c r="L120" s="360"/>
      <c r="M120" s="360"/>
      <c r="N120" s="360"/>
      <c r="O120" s="360"/>
      <c r="P120" s="360"/>
      <c r="Q120" s="360"/>
      <c r="R120" s="360"/>
      <c r="S120" s="360"/>
      <c r="T120" s="360"/>
      <c r="U120" s="360"/>
      <c r="V120" s="360"/>
      <c r="W120" s="360"/>
      <c r="X120" s="468"/>
      <c r="Y120" s="472"/>
      <c r="Z120" s="468"/>
      <c r="AA120" s="359"/>
      <c r="AB120" s="360"/>
      <c r="AC120" s="360"/>
      <c r="AD120" s="360"/>
      <c r="AE120" s="360"/>
      <c r="AF120" s="360"/>
      <c r="AG120" s="270"/>
      <c r="AH120" s="360"/>
      <c r="AI120" s="360"/>
      <c r="AJ120" s="360"/>
      <c r="AK120" s="360"/>
      <c r="AL120" s="360"/>
      <c r="AM120" s="360"/>
      <c r="AN120" s="360"/>
      <c r="AO120" s="360"/>
      <c r="AP120" s="360"/>
      <c r="AQ120" s="360"/>
      <c r="AR120" s="360"/>
      <c r="AS120" s="360"/>
      <c r="AT120" s="360"/>
      <c r="AU120" s="360"/>
      <c r="AV120" s="360"/>
      <c r="AW120" s="444"/>
      <c r="AX120" s="364"/>
      <c r="AY120" s="270"/>
    </row>
    <row r="121" spans="1:51" ht="15">
      <c r="A121" s="359"/>
      <c r="B121" s="276"/>
      <c r="C121" s="276"/>
      <c r="D121" s="276"/>
      <c r="E121" s="276"/>
      <c r="F121" s="360"/>
      <c r="G121" s="360"/>
      <c r="H121" s="360"/>
      <c r="I121" s="360"/>
      <c r="J121" s="360"/>
      <c r="K121" s="270"/>
      <c r="L121" s="360"/>
      <c r="M121" s="360"/>
      <c r="N121" s="360"/>
      <c r="O121" s="360"/>
      <c r="P121" s="360"/>
      <c r="Q121" s="360"/>
      <c r="R121" s="360"/>
      <c r="S121" s="360"/>
      <c r="T121" s="360"/>
      <c r="U121" s="360"/>
      <c r="V121" s="360"/>
      <c r="W121" s="360"/>
      <c r="X121" s="468"/>
      <c r="Y121" s="472"/>
      <c r="Z121" s="468"/>
      <c r="AA121" s="359"/>
      <c r="AB121" s="360"/>
      <c r="AC121" s="360"/>
      <c r="AD121" s="360"/>
      <c r="AE121" s="360"/>
      <c r="AF121" s="360"/>
      <c r="AG121" s="270"/>
      <c r="AH121" s="360"/>
      <c r="AI121" s="360"/>
      <c r="AJ121" s="360"/>
      <c r="AK121" s="360"/>
      <c r="AL121" s="360"/>
      <c r="AM121" s="360"/>
      <c r="AN121" s="360"/>
      <c r="AO121" s="360"/>
      <c r="AP121" s="360"/>
      <c r="AQ121" s="360"/>
      <c r="AR121" s="360"/>
      <c r="AS121" s="360"/>
      <c r="AT121" s="360"/>
      <c r="AU121" s="360"/>
      <c r="AV121" s="360"/>
      <c r="AW121" s="444"/>
      <c r="AX121" s="364"/>
      <c r="AY121" s="270"/>
    </row>
    <row r="122" spans="1:51" ht="15">
      <c r="A122" s="474"/>
      <c r="B122" s="270"/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  <c r="Y122" s="270"/>
      <c r="Z122" s="270"/>
      <c r="AA122" s="270"/>
      <c r="AB122" s="270"/>
      <c r="AC122" s="270"/>
      <c r="AD122" s="270"/>
      <c r="AE122" s="270"/>
      <c r="AF122" s="270"/>
      <c r="AG122" s="270"/>
      <c r="AH122" s="270"/>
      <c r="AI122" s="270"/>
      <c r="AJ122" s="270"/>
      <c r="AK122" s="270"/>
      <c r="AL122" s="270"/>
      <c r="AM122" s="270"/>
      <c r="AN122" s="270"/>
      <c r="AO122" s="270"/>
      <c r="AP122" s="270"/>
      <c r="AQ122" s="270"/>
      <c r="AR122" s="270"/>
      <c r="AS122" s="270"/>
      <c r="AT122" s="360"/>
      <c r="AU122" s="270"/>
      <c r="AV122" s="270"/>
      <c r="AW122" s="270"/>
      <c r="AX122" s="270"/>
      <c r="AY122" s="270"/>
    </row>
    <row r="123" spans="1:51" ht="15">
      <c r="A123" s="474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  <c r="Y123" s="270"/>
      <c r="Z123" s="270"/>
      <c r="AA123" s="270"/>
      <c r="AB123" s="270"/>
      <c r="AC123" s="270"/>
      <c r="AD123" s="270"/>
      <c r="AE123" s="270"/>
      <c r="AF123" s="270"/>
      <c r="AG123" s="270"/>
      <c r="AH123" s="270"/>
      <c r="AI123" s="270"/>
      <c r="AJ123" s="270"/>
      <c r="AK123" s="270"/>
      <c r="AL123" s="270"/>
      <c r="AM123" s="270"/>
      <c r="AN123" s="270"/>
      <c r="AO123" s="270"/>
      <c r="AP123" s="270"/>
      <c r="AQ123" s="270"/>
      <c r="AR123" s="270"/>
      <c r="AS123" s="270"/>
      <c r="AT123" s="360"/>
      <c r="AU123" s="270"/>
      <c r="AV123" s="270"/>
      <c r="AW123" s="270"/>
      <c r="AX123" s="270"/>
      <c r="AY123" s="270"/>
    </row>
    <row r="124" spans="1:51" ht="15">
      <c r="A124" s="474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  <c r="Y124" s="270"/>
      <c r="Z124" s="270"/>
      <c r="AA124" s="270"/>
      <c r="AB124" s="270"/>
      <c r="AC124" s="270"/>
      <c r="AD124" s="270"/>
      <c r="AE124" s="270"/>
      <c r="AF124" s="270"/>
      <c r="AG124" s="270"/>
      <c r="AH124" s="270"/>
      <c r="AI124" s="270"/>
      <c r="AJ124" s="270"/>
      <c r="AK124" s="270"/>
      <c r="AL124" s="270"/>
      <c r="AM124" s="270"/>
      <c r="AN124" s="270"/>
      <c r="AO124" s="270"/>
      <c r="AP124" s="270"/>
      <c r="AQ124" s="270"/>
      <c r="AR124" s="270"/>
      <c r="AS124" s="270"/>
      <c r="AT124" s="360"/>
      <c r="AU124" s="270"/>
      <c r="AV124" s="270"/>
      <c r="AW124" s="270"/>
      <c r="AX124" s="270"/>
      <c r="AY124" s="270"/>
    </row>
    <row r="125" spans="1:51" ht="15">
      <c r="A125" s="474"/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  <c r="AA125" s="270"/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70"/>
      <c r="AL125" s="270"/>
      <c r="AM125" s="270"/>
      <c r="AN125" s="270"/>
      <c r="AO125" s="270"/>
      <c r="AP125" s="270"/>
      <c r="AQ125" s="270"/>
      <c r="AR125" s="270"/>
      <c r="AS125" s="270"/>
      <c r="AT125" s="360"/>
      <c r="AU125" s="270"/>
      <c r="AV125" s="270"/>
      <c r="AW125" s="270"/>
      <c r="AX125" s="270"/>
      <c r="AY125" s="270"/>
    </row>
    <row r="126" spans="1:51" ht="15">
      <c r="A126" s="474"/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70"/>
      <c r="AL126" s="270"/>
      <c r="AM126" s="270"/>
      <c r="AN126" s="270"/>
      <c r="AO126" s="270"/>
      <c r="AP126" s="270"/>
      <c r="AQ126" s="270"/>
      <c r="AR126" s="270"/>
      <c r="AS126" s="270"/>
      <c r="AT126" s="360"/>
      <c r="AU126" s="270"/>
      <c r="AV126" s="270"/>
      <c r="AW126" s="270"/>
      <c r="AX126" s="270"/>
      <c r="AY126" s="270"/>
    </row>
    <row r="127" spans="1:51" ht="15">
      <c r="A127" s="474"/>
      <c r="B127" s="270"/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70"/>
      <c r="Y127" s="270"/>
      <c r="Z127" s="270"/>
      <c r="AA127" s="270"/>
      <c r="AB127" s="270"/>
      <c r="AC127" s="270"/>
      <c r="AD127" s="270"/>
      <c r="AE127" s="270"/>
      <c r="AF127" s="270"/>
      <c r="AG127" s="270"/>
      <c r="AH127" s="270"/>
      <c r="AI127" s="270"/>
      <c r="AJ127" s="270"/>
      <c r="AK127" s="270"/>
      <c r="AL127" s="270"/>
      <c r="AM127" s="270"/>
      <c r="AN127" s="270"/>
      <c r="AO127" s="270"/>
      <c r="AP127" s="270"/>
      <c r="AQ127" s="270"/>
      <c r="AR127" s="270"/>
      <c r="AS127" s="270"/>
      <c r="AT127" s="360"/>
      <c r="AU127" s="270"/>
      <c r="AV127" s="270"/>
      <c r="AW127" s="270"/>
      <c r="AX127" s="270"/>
      <c r="AY127" s="270"/>
    </row>
    <row r="128" spans="1:51" ht="15">
      <c r="A128" s="474"/>
      <c r="B128" s="270"/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  <c r="W128" s="270"/>
      <c r="X128" s="270"/>
      <c r="Y128" s="270"/>
      <c r="Z128" s="270"/>
      <c r="AA128" s="270"/>
      <c r="AB128" s="270"/>
      <c r="AC128" s="270"/>
      <c r="AD128" s="270"/>
      <c r="AE128" s="270"/>
      <c r="AF128" s="270"/>
      <c r="AG128" s="270"/>
      <c r="AH128" s="270"/>
      <c r="AI128" s="270"/>
      <c r="AJ128" s="270"/>
      <c r="AK128" s="270"/>
      <c r="AL128" s="270"/>
      <c r="AM128" s="270"/>
      <c r="AN128" s="270"/>
      <c r="AO128" s="270"/>
      <c r="AP128" s="270"/>
      <c r="AQ128" s="270"/>
      <c r="AR128" s="270"/>
      <c r="AS128" s="270"/>
      <c r="AT128" s="360"/>
      <c r="AU128" s="270"/>
      <c r="AV128" s="270"/>
      <c r="AW128" s="270"/>
      <c r="AX128" s="270"/>
      <c r="AY128" s="270"/>
    </row>
    <row r="129" spans="1:50">
      <c r="A129" s="474"/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0"/>
      <c r="AO129" s="270"/>
      <c r="AP129" s="270"/>
      <c r="AQ129" s="270"/>
      <c r="AR129" s="270"/>
      <c r="AS129" s="270"/>
      <c r="AT129" s="270"/>
      <c r="AU129" s="270"/>
      <c r="AV129" s="270"/>
      <c r="AW129" s="270"/>
      <c r="AX129" s="270"/>
    </row>
    <row r="130" spans="1:50">
      <c r="A130" s="474"/>
      <c r="B130" s="270"/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70"/>
      <c r="Y130" s="270"/>
      <c r="Z130" s="270"/>
      <c r="AA130" s="270"/>
      <c r="AB130" s="270"/>
      <c r="AC130" s="270"/>
      <c r="AD130" s="270"/>
      <c r="AE130" s="270"/>
      <c r="AF130" s="270"/>
      <c r="AG130" s="270"/>
      <c r="AH130" s="270"/>
      <c r="AI130" s="270"/>
      <c r="AJ130" s="270"/>
      <c r="AK130" s="270"/>
      <c r="AL130" s="270"/>
      <c r="AM130" s="270"/>
      <c r="AN130" s="270"/>
      <c r="AO130" s="270"/>
      <c r="AP130" s="270"/>
      <c r="AQ130" s="270"/>
      <c r="AR130" s="270"/>
      <c r="AS130" s="270"/>
      <c r="AT130" s="270"/>
      <c r="AU130" s="270"/>
      <c r="AV130" s="270"/>
      <c r="AW130" s="270"/>
      <c r="AX130" s="270"/>
    </row>
    <row r="131" spans="1:50">
      <c r="A131" s="474"/>
      <c r="B131" s="270"/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70"/>
      <c r="Y131" s="270"/>
      <c r="Z131" s="270"/>
      <c r="AA131" s="270"/>
      <c r="AB131" s="270"/>
      <c r="AC131" s="270"/>
      <c r="AD131" s="270"/>
      <c r="AE131" s="270"/>
      <c r="AF131" s="270"/>
      <c r="AG131" s="270"/>
      <c r="AH131" s="270"/>
      <c r="AI131" s="270"/>
      <c r="AJ131" s="270"/>
      <c r="AK131" s="270"/>
      <c r="AL131" s="270"/>
      <c r="AM131" s="270"/>
      <c r="AN131" s="270"/>
      <c r="AO131" s="270"/>
      <c r="AP131" s="270"/>
      <c r="AQ131" s="270"/>
      <c r="AR131" s="270"/>
      <c r="AS131" s="270"/>
      <c r="AT131" s="270"/>
      <c r="AU131" s="270"/>
      <c r="AV131" s="270"/>
      <c r="AW131" s="270"/>
      <c r="AX131" s="270"/>
    </row>
    <row r="132" spans="1:50">
      <c r="A132" s="474"/>
      <c r="B132" s="270"/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70"/>
      <c r="Y132" s="270"/>
      <c r="Z132" s="270"/>
      <c r="AA132" s="270"/>
      <c r="AB132" s="270"/>
      <c r="AC132" s="270"/>
      <c r="AD132" s="270"/>
      <c r="AE132" s="270"/>
      <c r="AF132" s="270"/>
      <c r="AG132" s="270"/>
      <c r="AH132" s="270"/>
      <c r="AI132" s="270"/>
      <c r="AJ132" s="270"/>
      <c r="AK132" s="270"/>
      <c r="AL132" s="270"/>
      <c r="AM132" s="270"/>
      <c r="AN132" s="270"/>
      <c r="AO132" s="270"/>
      <c r="AP132" s="270"/>
      <c r="AQ132" s="270"/>
      <c r="AR132" s="270"/>
      <c r="AS132" s="270"/>
      <c r="AT132" s="270"/>
      <c r="AU132" s="270"/>
      <c r="AV132" s="270"/>
      <c r="AW132" s="270"/>
      <c r="AX132" s="270"/>
    </row>
    <row r="133" spans="1:50">
      <c r="A133" s="474"/>
      <c r="B133" s="270"/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  <c r="W133" s="270"/>
      <c r="X133" s="270"/>
      <c r="Y133" s="270"/>
      <c r="Z133" s="270"/>
      <c r="AA133" s="270"/>
      <c r="AB133" s="270"/>
      <c r="AC133" s="270"/>
      <c r="AD133" s="270"/>
      <c r="AE133" s="270"/>
      <c r="AF133" s="270"/>
      <c r="AG133" s="270"/>
      <c r="AH133" s="270"/>
      <c r="AI133" s="270"/>
      <c r="AJ133" s="270"/>
      <c r="AK133" s="270"/>
      <c r="AL133" s="270"/>
      <c r="AM133" s="270"/>
      <c r="AN133" s="270"/>
      <c r="AO133" s="270"/>
      <c r="AP133" s="270"/>
      <c r="AQ133" s="270"/>
      <c r="AR133" s="270"/>
      <c r="AS133" s="270"/>
      <c r="AT133" s="270"/>
      <c r="AU133" s="270"/>
      <c r="AV133" s="270"/>
      <c r="AW133" s="270"/>
      <c r="AX133" s="270"/>
    </row>
    <row r="134" spans="1:50">
      <c r="A134" s="474"/>
      <c r="B134" s="270"/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A134" s="270"/>
      <c r="AB134" s="270"/>
      <c r="AC134" s="270"/>
      <c r="AD134" s="270"/>
      <c r="AE134" s="270"/>
      <c r="AF134" s="270"/>
      <c r="AG134" s="270"/>
      <c r="AH134" s="270"/>
      <c r="AI134" s="270"/>
      <c r="AJ134" s="270"/>
      <c r="AK134" s="270"/>
      <c r="AL134" s="270"/>
      <c r="AM134" s="270"/>
      <c r="AN134" s="270"/>
      <c r="AO134" s="270"/>
      <c r="AP134" s="270"/>
      <c r="AQ134" s="270"/>
      <c r="AR134" s="270"/>
      <c r="AS134" s="270"/>
      <c r="AT134" s="270"/>
      <c r="AU134" s="270"/>
      <c r="AV134" s="270"/>
      <c r="AW134" s="270"/>
      <c r="AX134" s="270"/>
    </row>
    <row r="135" spans="1:50">
      <c r="A135" s="474"/>
      <c r="B135" s="270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270"/>
      <c r="Y135" s="270"/>
      <c r="Z135" s="270"/>
      <c r="AA135" s="270"/>
      <c r="AB135" s="270"/>
      <c r="AC135" s="270"/>
      <c r="AD135" s="270"/>
      <c r="AE135" s="270"/>
      <c r="AF135" s="270"/>
      <c r="AG135" s="270"/>
      <c r="AH135" s="270"/>
      <c r="AI135" s="270"/>
      <c r="AJ135" s="270"/>
      <c r="AK135" s="270"/>
      <c r="AL135" s="270"/>
      <c r="AM135" s="270"/>
      <c r="AN135" s="270"/>
      <c r="AO135" s="270"/>
      <c r="AP135" s="270"/>
      <c r="AQ135" s="270"/>
      <c r="AR135" s="270"/>
      <c r="AS135" s="270"/>
      <c r="AT135" s="270"/>
      <c r="AU135" s="270"/>
      <c r="AV135" s="270"/>
      <c r="AW135" s="270"/>
      <c r="AX135" s="270"/>
    </row>
    <row r="136" spans="1:50">
      <c r="A136" s="474"/>
      <c r="B136" s="270"/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70"/>
      <c r="AA136" s="270"/>
      <c r="AB136" s="270"/>
      <c r="AC136" s="270"/>
      <c r="AD136" s="270"/>
      <c r="AE136" s="270"/>
      <c r="AF136" s="270"/>
      <c r="AG136" s="270"/>
      <c r="AH136" s="270"/>
      <c r="AI136" s="270"/>
      <c r="AJ136" s="270"/>
      <c r="AK136" s="270"/>
      <c r="AL136" s="270"/>
      <c r="AM136" s="270"/>
      <c r="AN136" s="270"/>
      <c r="AO136" s="270"/>
      <c r="AP136" s="270"/>
      <c r="AQ136" s="270"/>
      <c r="AR136" s="270"/>
      <c r="AS136" s="270"/>
      <c r="AT136" s="270"/>
      <c r="AU136" s="270"/>
      <c r="AV136" s="270"/>
      <c r="AW136" s="270"/>
      <c r="AX136" s="270"/>
    </row>
    <row r="137" spans="1:50">
      <c r="A137" s="474"/>
      <c r="B137" s="270"/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A137" s="270"/>
      <c r="AB137" s="270"/>
      <c r="AC137" s="270"/>
      <c r="AD137" s="270"/>
      <c r="AE137" s="270"/>
      <c r="AF137" s="270"/>
      <c r="AG137" s="270"/>
      <c r="AH137" s="270"/>
      <c r="AI137" s="270"/>
      <c r="AJ137" s="270"/>
      <c r="AK137" s="270"/>
      <c r="AL137" s="270"/>
      <c r="AM137" s="270"/>
      <c r="AN137" s="270"/>
      <c r="AO137" s="270"/>
      <c r="AP137" s="270"/>
      <c r="AQ137" s="270"/>
      <c r="AR137" s="270"/>
      <c r="AS137" s="270"/>
      <c r="AT137" s="270"/>
      <c r="AU137" s="270"/>
      <c r="AV137" s="270"/>
      <c r="AW137" s="270"/>
      <c r="AX137" s="270"/>
    </row>
    <row r="138" spans="1:50">
      <c r="A138" s="474"/>
      <c r="B138" s="270"/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A138" s="270"/>
      <c r="AB138" s="270"/>
      <c r="AC138" s="270"/>
      <c r="AD138" s="270"/>
      <c r="AE138" s="270"/>
      <c r="AF138" s="270"/>
      <c r="AG138" s="270"/>
      <c r="AH138" s="270"/>
      <c r="AI138" s="270"/>
      <c r="AJ138" s="270"/>
      <c r="AK138" s="270"/>
      <c r="AL138" s="270"/>
      <c r="AM138" s="270"/>
      <c r="AN138" s="270"/>
      <c r="AO138" s="270"/>
      <c r="AP138" s="270"/>
      <c r="AQ138" s="270"/>
      <c r="AR138" s="270"/>
      <c r="AS138" s="270"/>
      <c r="AT138" s="270"/>
      <c r="AU138" s="270"/>
      <c r="AV138" s="270"/>
      <c r="AW138" s="270"/>
      <c r="AX138" s="270"/>
    </row>
    <row r="139" spans="1:50">
      <c r="A139" s="474"/>
      <c r="B139" s="270"/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270"/>
      <c r="Y139" s="270"/>
      <c r="Z139" s="270"/>
      <c r="AA139" s="270"/>
      <c r="AB139" s="270"/>
      <c r="AC139" s="270"/>
      <c r="AD139" s="270"/>
      <c r="AE139" s="270"/>
      <c r="AF139" s="270"/>
      <c r="AG139" s="270"/>
      <c r="AH139" s="270"/>
      <c r="AI139" s="270"/>
      <c r="AJ139" s="270"/>
      <c r="AK139" s="270"/>
      <c r="AL139" s="270"/>
      <c r="AM139" s="270"/>
      <c r="AN139" s="270"/>
      <c r="AO139" s="270"/>
      <c r="AP139" s="270"/>
      <c r="AQ139" s="270"/>
      <c r="AR139" s="270"/>
      <c r="AS139" s="270"/>
      <c r="AT139" s="270"/>
      <c r="AU139" s="270"/>
      <c r="AV139" s="270"/>
      <c r="AW139" s="270"/>
      <c r="AX139" s="270"/>
    </row>
    <row r="140" spans="1:50">
      <c r="A140" s="474"/>
      <c r="B140" s="270"/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  <c r="O140" s="270"/>
      <c r="P140" s="270"/>
      <c r="Q140" s="270"/>
      <c r="R140" s="270"/>
      <c r="S140" s="270"/>
      <c r="T140" s="270"/>
      <c r="U140" s="270"/>
      <c r="V140" s="270"/>
      <c r="W140" s="270"/>
      <c r="X140" s="270"/>
      <c r="Y140" s="270"/>
      <c r="Z140" s="270"/>
      <c r="AA140" s="270"/>
      <c r="AB140" s="270"/>
      <c r="AC140" s="270"/>
      <c r="AD140" s="270"/>
      <c r="AE140" s="270"/>
      <c r="AF140" s="270"/>
      <c r="AG140" s="270"/>
      <c r="AH140" s="270"/>
      <c r="AI140" s="270"/>
      <c r="AJ140" s="270"/>
      <c r="AK140" s="270"/>
      <c r="AL140" s="270"/>
      <c r="AM140" s="270"/>
      <c r="AN140" s="270"/>
      <c r="AO140" s="270"/>
      <c r="AP140" s="270"/>
      <c r="AQ140" s="270"/>
      <c r="AR140" s="270"/>
      <c r="AS140" s="270"/>
      <c r="AT140" s="270"/>
      <c r="AU140" s="270"/>
      <c r="AV140" s="270"/>
      <c r="AW140" s="270"/>
      <c r="AX140" s="270"/>
    </row>
    <row r="141" spans="1:50">
      <c r="A141" s="474"/>
      <c r="B141" s="270"/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270"/>
      <c r="AI141" s="270"/>
      <c r="AJ141" s="270"/>
      <c r="AK141" s="270"/>
      <c r="AL141" s="270"/>
      <c r="AM141" s="270"/>
      <c r="AN141" s="270"/>
      <c r="AO141" s="270"/>
      <c r="AP141" s="270"/>
      <c r="AQ141" s="270"/>
      <c r="AR141" s="270"/>
      <c r="AS141" s="270"/>
      <c r="AT141" s="270"/>
      <c r="AU141" s="270"/>
      <c r="AV141" s="270"/>
      <c r="AW141" s="270"/>
      <c r="AX141" s="270"/>
    </row>
    <row r="142" spans="1:50">
      <c r="A142" s="474"/>
      <c r="B142" s="270"/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  <c r="W142" s="270"/>
      <c r="X142" s="270"/>
      <c r="Y142" s="270"/>
      <c r="Z142" s="270"/>
      <c r="AA142" s="270"/>
      <c r="AB142" s="270"/>
      <c r="AC142" s="270"/>
      <c r="AD142" s="270"/>
      <c r="AE142" s="270"/>
      <c r="AF142" s="270"/>
      <c r="AG142" s="270"/>
      <c r="AH142" s="270"/>
      <c r="AI142" s="270"/>
      <c r="AJ142" s="270"/>
      <c r="AK142" s="270"/>
      <c r="AL142" s="270"/>
      <c r="AM142" s="270"/>
      <c r="AN142" s="270"/>
      <c r="AO142" s="270"/>
      <c r="AP142" s="270"/>
      <c r="AQ142" s="270"/>
      <c r="AR142" s="270"/>
      <c r="AS142" s="270"/>
      <c r="AT142" s="270"/>
      <c r="AU142" s="270"/>
      <c r="AV142" s="270"/>
      <c r="AW142" s="270"/>
      <c r="AX142" s="270"/>
    </row>
    <row r="143" spans="1:50">
      <c r="A143" s="474"/>
      <c r="B143" s="270"/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270"/>
      <c r="P143" s="270"/>
      <c r="Q143" s="270"/>
      <c r="R143" s="270"/>
      <c r="S143" s="270"/>
      <c r="T143" s="270"/>
      <c r="U143" s="270"/>
      <c r="V143" s="270"/>
      <c r="W143" s="270"/>
      <c r="X143" s="270"/>
      <c r="Y143" s="270"/>
      <c r="Z143" s="270"/>
      <c r="AA143" s="270"/>
      <c r="AB143" s="270"/>
      <c r="AC143" s="270"/>
      <c r="AD143" s="270"/>
      <c r="AE143" s="270"/>
      <c r="AF143" s="270"/>
      <c r="AG143" s="270"/>
      <c r="AH143" s="270"/>
      <c r="AI143" s="270"/>
      <c r="AJ143" s="270"/>
      <c r="AK143" s="270"/>
      <c r="AL143" s="270"/>
      <c r="AM143" s="270"/>
      <c r="AN143" s="270"/>
      <c r="AO143" s="270"/>
      <c r="AP143" s="270"/>
      <c r="AQ143" s="270"/>
      <c r="AR143" s="270"/>
      <c r="AS143" s="270"/>
      <c r="AT143" s="270"/>
      <c r="AU143" s="270"/>
      <c r="AV143" s="270"/>
      <c r="AW143" s="270"/>
      <c r="AX143" s="270"/>
    </row>
    <row r="144" spans="1:50">
      <c r="A144" s="474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0"/>
      <c r="AL144" s="270"/>
      <c r="AM144" s="270"/>
      <c r="AN144" s="270"/>
      <c r="AO144" s="270"/>
      <c r="AP144" s="270"/>
      <c r="AQ144" s="270"/>
      <c r="AR144" s="270"/>
      <c r="AS144" s="270"/>
      <c r="AT144" s="270"/>
      <c r="AU144" s="270"/>
      <c r="AV144" s="270"/>
      <c r="AW144" s="270"/>
      <c r="AX144" s="270"/>
    </row>
    <row r="145" spans="1:50">
      <c r="A145" s="474"/>
      <c r="B145" s="270"/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0"/>
      <c r="AO145" s="270"/>
      <c r="AP145" s="270"/>
      <c r="AQ145" s="270"/>
      <c r="AR145" s="270"/>
      <c r="AS145" s="270"/>
      <c r="AT145" s="270"/>
      <c r="AU145" s="270"/>
      <c r="AV145" s="270"/>
      <c r="AW145" s="270"/>
      <c r="AX145" s="270"/>
    </row>
    <row r="146" spans="1:50">
      <c r="A146" s="474"/>
      <c r="B146" s="270"/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70"/>
      <c r="AL146" s="270"/>
      <c r="AM146" s="270"/>
      <c r="AN146" s="270"/>
      <c r="AO146" s="270"/>
      <c r="AP146" s="270"/>
      <c r="AQ146" s="270"/>
      <c r="AR146" s="270"/>
      <c r="AS146" s="270"/>
      <c r="AT146" s="270"/>
      <c r="AU146" s="270"/>
      <c r="AV146" s="270"/>
      <c r="AW146" s="270"/>
      <c r="AX146" s="270"/>
    </row>
    <row r="147" spans="1:50">
      <c r="A147" s="474"/>
      <c r="B147" s="270"/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</row>
    <row r="148" spans="1:50">
      <c r="A148" s="474"/>
      <c r="B148" s="270"/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  <c r="AA148" s="270"/>
      <c r="AB148" s="270"/>
      <c r="AC148" s="270"/>
      <c r="AD148" s="270"/>
      <c r="AE148" s="270"/>
      <c r="AF148" s="270"/>
      <c r="AG148" s="270"/>
      <c r="AH148" s="270"/>
      <c r="AI148" s="270"/>
      <c r="AJ148" s="270"/>
      <c r="AK148" s="270"/>
      <c r="AL148" s="270"/>
      <c r="AM148" s="270"/>
      <c r="AN148" s="270"/>
      <c r="AO148" s="270"/>
      <c r="AP148" s="270"/>
      <c r="AQ148" s="270"/>
      <c r="AR148" s="270"/>
      <c r="AS148" s="270"/>
      <c r="AT148" s="270"/>
      <c r="AU148" s="270"/>
      <c r="AV148" s="270"/>
      <c r="AW148" s="270"/>
      <c r="AX148" s="270"/>
    </row>
    <row r="149" spans="1:50">
      <c r="A149" s="474"/>
      <c r="B149" s="270"/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  <c r="AA149" s="270"/>
      <c r="AB149" s="270"/>
      <c r="AC149" s="270"/>
      <c r="AD149" s="270"/>
      <c r="AE149" s="270"/>
      <c r="AF149" s="270"/>
      <c r="AG149" s="270"/>
      <c r="AH149" s="270"/>
      <c r="AI149" s="270"/>
      <c r="AJ149" s="270"/>
      <c r="AK149" s="270"/>
      <c r="AL149" s="270"/>
      <c r="AM149" s="270"/>
      <c r="AN149" s="270"/>
      <c r="AO149" s="270"/>
      <c r="AP149" s="270"/>
      <c r="AQ149" s="270"/>
      <c r="AR149" s="270"/>
      <c r="AS149" s="270"/>
      <c r="AT149" s="270"/>
      <c r="AU149" s="270"/>
      <c r="AV149" s="270"/>
      <c r="AW149" s="270"/>
      <c r="AX149" s="270"/>
    </row>
    <row r="150" spans="1:50">
      <c r="A150" s="474"/>
      <c r="B150" s="270"/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270"/>
      <c r="AC150" s="270"/>
      <c r="AD150" s="270"/>
      <c r="AE150" s="270"/>
      <c r="AF150" s="270"/>
      <c r="AG150" s="270"/>
      <c r="AH150" s="270"/>
      <c r="AI150" s="270"/>
      <c r="AJ150" s="270"/>
      <c r="AK150" s="270"/>
      <c r="AL150" s="270"/>
      <c r="AM150" s="270"/>
      <c r="AN150" s="270"/>
      <c r="AO150" s="270"/>
      <c r="AP150" s="270"/>
      <c r="AQ150" s="270"/>
      <c r="AR150" s="270"/>
      <c r="AS150" s="270"/>
      <c r="AT150" s="270"/>
      <c r="AU150" s="270"/>
      <c r="AV150" s="270"/>
      <c r="AW150" s="270"/>
      <c r="AX150" s="270"/>
    </row>
    <row r="151" spans="1:50">
      <c r="A151" s="474"/>
      <c r="B151" s="270"/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0"/>
      <c r="AO151" s="270"/>
      <c r="AP151" s="270"/>
      <c r="AQ151" s="270"/>
      <c r="AR151" s="270"/>
      <c r="AS151" s="270"/>
      <c r="AT151" s="270"/>
      <c r="AU151" s="270"/>
      <c r="AV151" s="270"/>
      <c r="AW151" s="270"/>
      <c r="AX151" s="270"/>
    </row>
    <row r="152" spans="1:50">
      <c r="A152" s="474"/>
      <c r="B152" s="270"/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  <c r="AC152" s="270"/>
      <c r="AD152" s="270"/>
      <c r="AE152" s="270"/>
      <c r="AF152" s="270"/>
      <c r="AG152" s="270"/>
      <c r="AH152" s="270"/>
      <c r="AI152" s="270"/>
      <c r="AJ152" s="270"/>
      <c r="AK152" s="270"/>
      <c r="AL152" s="270"/>
      <c r="AM152" s="270"/>
      <c r="AN152" s="270"/>
      <c r="AO152" s="270"/>
      <c r="AP152" s="270"/>
      <c r="AQ152" s="270"/>
      <c r="AR152" s="270"/>
      <c r="AS152" s="270"/>
      <c r="AT152" s="270"/>
      <c r="AU152" s="270"/>
      <c r="AV152" s="270"/>
      <c r="AW152" s="270"/>
      <c r="AX152" s="270"/>
    </row>
    <row r="153" spans="1:50">
      <c r="A153" s="474"/>
      <c r="B153" s="270"/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</row>
    <row r="154" spans="1:50">
      <c r="A154" s="474"/>
      <c r="B154" s="270"/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0"/>
      <c r="AO154" s="270"/>
      <c r="AP154" s="270"/>
      <c r="AQ154" s="270"/>
      <c r="AR154" s="270"/>
      <c r="AS154" s="270"/>
      <c r="AT154" s="270"/>
      <c r="AU154" s="270"/>
      <c r="AV154" s="270"/>
      <c r="AW154" s="270"/>
      <c r="AX154" s="270"/>
    </row>
    <row r="155" spans="1:50">
      <c r="A155" s="474"/>
      <c r="B155" s="270"/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  <c r="V155" s="270"/>
      <c r="W155" s="270"/>
      <c r="X155" s="270"/>
      <c r="Y155" s="270"/>
      <c r="Z155" s="270"/>
      <c r="AA155" s="270"/>
      <c r="AB155" s="270"/>
      <c r="AC155" s="270"/>
      <c r="AD155" s="270"/>
      <c r="AE155" s="270"/>
      <c r="AF155" s="270"/>
      <c r="AG155" s="270"/>
      <c r="AH155" s="270"/>
      <c r="AI155" s="270"/>
      <c r="AJ155" s="270"/>
      <c r="AK155" s="270"/>
      <c r="AL155" s="270"/>
      <c r="AM155" s="270"/>
      <c r="AN155" s="270"/>
      <c r="AO155" s="270"/>
      <c r="AP155" s="270"/>
      <c r="AQ155" s="270"/>
      <c r="AR155" s="270"/>
      <c r="AS155" s="270"/>
      <c r="AT155" s="270"/>
      <c r="AU155" s="270"/>
      <c r="AV155" s="270"/>
      <c r="AW155" s="270"/>
      <c r="AX155" s="270"/>
    </row>
    <row r="156" spans="1:50">
      <c r="A156" s="474"/>
      <c r="B156" s="270"/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  <c r="W156" s="270"/>
      <c r="X156" s="270"/>
      <c r="Y156" s="270"/>
      <c r="Z156" s="270"/>
      <c r="AA156" s="270"/>
      <c r="AB156" s="270"/>
      <c r="AC156" s="270"/>
      <c r="AD156" s="270"/>
      <c r="AE156" s="270"/>
      <c r="AF156" s="270"/>
      <c r="AG156" s="270"/>
      <c r="AH156" s="270"/>
      <c r="AI156" s="270"/>
      <c r="AJ156" s="270"/>
      <c r="AK156" s="270"/>
      <c r="AL156" s="270"/>
      <c r="AM156" s="270"/>
      <c r="AN156" s="270"/>
      <c r="AO156" s="270"/>
      <c r="AP156" s="270"/>
      <c r="AQ156" s="270"/>
      <c r="AR156" s="270"/>
      <c r="AS156" s="270"/>
      <c r="AT156" s="270"/>
      <c r="AU156" s="270"/>
      <c r="AV156" s="270"/>
      <c r="AW156" s="270"/>
      <c r="AX156" s="270"/>
    </row>
    <row r="157" spans="1:50">
      <c r="A157" s="474"/>
      <c r="B157" s="270"/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270"/>
      <c r="X157" s="270"/>
      <c r="Y157" s="270"/>
      <c r="Z157" s="270"/>
      <c r="AA157" s="270"/>
      <c r="AB157" s="270"/>
      <c r="AC157" s="270"/>
      <c r="AD157" s="270"/>
      <c r="AE157" s="270"/>
      <c r="AF157" s="270"/>
      <c r="AG157" s="270"/>
      <c r="AH157" s="270"/>
      <c r="AI157" s="270"/>
      <c r="AJ157" s="270"/>
      <c r="AK157" s="270"/>
      <c r="AL157" s="270"/>
      <c r="AM157" s="270"/>
      <c r="AN157" s="270"/>
      <c r="AO157" s="270"/>
      <c r="AP157" s="270"/>
      <c r="AQ157" s="270"/>
      <c r="AR157" s="270"/>
      <c r="AS157" s="270"/>
      <c r="AT157" s="270"/>
      <c r="AU157" s="270"/>
      <c r="AV157" s="270"/>
      <c r="AW157" s="270"/>
      <c r="AX157" s="270"/>
    </row>
    <row r="158" spans="1:50">
      <c r="A158" s="474"/>
      <c r="B158" s="270"/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  <c r="S158" s="270"/>
      <c r="T158" s="270"/>
      <c r="U158" s="270"/>
      <c r="V158" s="270"/>
      <c r="W158" s="270"/>
      <c r="X158" s="270"/>
      <c r="Y158" s="270"/>
      <c r="Z158" s="270"/>
      <c r="AA158" s="270"/>
      <c r="AB158" s="270"/>
      <c r="AC158" s="270"/>
      <c r="AD158" s="270"/>
      <c r="AE158" s="270"/>
      <c r="AF158" s="270"/>
      <c r="AG158" s="270"/>
      <c r="AH158" s="270"/>
      <c r="AI158" s="270"/>
      <c r="AJ158" s="270"/>
      <c r="AK158" s="270"/>
      <c r="AL158" s="270"/>
      <c r="AM158" s="270"/>
      <c r="AN158" s="270"/>
      <c r="AO158" s="270"/>
      <c r="AP158" s="270"/>
      <c r="AQ158" s="270"/>
      <c r="AR158" s="270"/>
      <c r="AS158" s="270"/>
      <c r="AT158" s="270"/>
      <c r="AU158" s="270"/>
      <c r="AV158" s="270"/>
      <c r="AW158" s="270"/>
      <c r="AX158" s="270"/>
    </row>
    <row r="159" spans="1:50">
      <c r="A159" s="474"/>
      <c r="B159" s="270"/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0"/>
      <c r="AG159" s="270"/>
      <c r="AH159" s="270"/>
      <c r="AI159" s="270"/>
      <c r="AJ159" s="270"/>
      <c r="AK159" s="270"/>
      <c r="AL159" s="270"/>
      <c r="AM159" s="270"/>
      <c r="AN159" s="270"/>
      <c r="AO159" s="270"/>
      <c r="AP159" s="270"/>
      <c r="AQ159" s="270"/>
      <c r="AR159" s="270"/>
      <c r="AS159" s="270"/>
      <c r="AT159" s="270"/>
      <c r="AU159" s="270"/>
      <c r="AV159" s="270"/>
      <c r="AW159" s="270"/>
      <c r="AX159" s="270"/>
    </row>
    <row r="160" spans="1:50">
      <c r="A160" s="474"/>
      <c r="B160" s="270"/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0"/>
      <c r="AO160" s="270"/>
      <c r="AP160" s="270"/>
      <c r="AQ160" s="270"/>
      <c r="AR160" s="270"/>
      <c r="AS160" s="270"/>
      <c r="AT160" s="270"/>
      <c r="AU160" s="270"/>
      <c r="AV160" s="270"/>
      <c r="AW160" s="270"/>
      <c r="AX160" s="270"/>
    </row>
    <row r="161" spans="1:50">
      <c r="A161" s="474"/>
      <c r="B161" s="270"/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270"/>
      <c r="AP161" s="270"/>
      <c r="AQ161" s="270"/>
      <c r="AR161" s="270"/>
      <c r="AS161" s="270"/>
      <c r="AT161" s="270"/>
      <c r="AU161" s="270"/>
      <c r="AV161" s="270"/>
      <c r="AW161" s="270"/>
      <c r="AX161" s="270"/>
    </row>
    <row r="162" spans="1:50">
      <c r="A162" s="474"/>
      <c r="B162" s="270"/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0"/>
      <c r="AO162" s="270"/>
      <c r="AP162" s="270"/>
      <c r="AQ162" s="270"/>
      <c r="AR162" s="270"/>
      <c r="AS162" s="270"/>
      <c r="AT162" s="270"/>
      <c r="AU162" s="270"/>
      <c r="AV162" s="270"/>
      <c r="AW162" s="270"/>
      <c r="AX162" s="270"/>
    </row>
    <row r="163" spans="1:50">
      <c r="A163" s="474"/>
      <c r="B163" s="270"/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</row>
    <row r="164" spans="1:50">
      <c r="A164" s="474"/>
      <c r="B164" s="270"/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  <c r="O164" s="270"/>
      <c r="P164" s="270"/>
      <c r="Q164" s="270"/>
      <c r="R164" s="270"/>
      <c r="S164" s="270"/>
      <c r="T164" s="270"/>
      <c r="U164" s="270"/>
      <c r="V164" s="270"/>
      <c r="W164" s="270"/>
      <c r="X164" s="270"/>
      <c r="Y164" s="270"/>
      <c r="Z164" s="270"/>
      <c r="AA164" s="270"/>
      <c r="AB164" s="270"/>
      <c r="AC164" s="270"/>
      <c r="AD164" s="270"/>
      <c r="AE164" s="270"/>
      <c r="AF164" s="270"/>
      <c r="AG164" s="270"/>
      <c r="AH164" s="270"/>
      <c r="AI164" s="270"/>
      <c r="AJ164" s="270"/>
      <c r="AK164" s="270"/>
      <c r="AL164" s="270"/>
      <c r="AM164" s="270"/>
      <c r="AN164" s="270"/>
      <c r="AO164" s="270"/>
      <c r="AP164" s="270"/>
      <c r="AQ164" s="270"/>
      <c r="AR164" s="270"/>
      <c r="AS164" s="270"/>
      <c r="AT164" s="270"/>
      <c r="AU164" s="270"/>
      <c r="AV164" s="270"/>
      <c r="AW164" s="270"/>
      <c r="AX164" s="270"/>
    </row>
    <row r="165" spans="1:50">
      <c r="A165" s="474"/>
      <c r="B165" s="270"/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0"/>
      <c r="AE165" s="270"/>
      <c r="AF165" s="270"/>
      <c r="AG165" s="270"/>
      <c r="AH165" s="270"/>
      <c r="AI165" s="270"/>
      <c r="AJ165" s="270"/>
      <c r="AK165" s="270"/>
      <c r="AL165" s="270"/>
      <c r="AM165" s="270"/>
      <c r="AN165" s="270"/>
      <c r="AO165" s="270"/>
      <c r="AP165" s="270"/>
      <c r="AQ165" s="270"/>
      <c r="AR165" s="270"/>
      <c r="AS165" s="270"/>
      <c r="AT165" s="270"/>
      <c r="AU165" s="270"/>
      <c r="AV165" s="270"/>
      <c r="AW165" s="270"/>
      <c r="AX165" s="270"/>
    </row>
    <row r="166" spans="1:50">
      <c r="A166" s="474"/>
      <c r="B166" s="270"/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0"/>
      <c r="AE166" s="270"/>
      <c r="AF166" s="270"/>
      <c r="AG166" s="270"/>
      <c r="AH166" s="270"/>
      <c r="AI166" s="270"/>
      <c r="AJ166" s="270"/>
      <c r="AK166" s="270"/>
      <c r="AL166" s="270"/>
      <c r="AM166" s="270"/>
      <c r="AN166" s="270"/>
      <c r="AO166" s="270"/>
      <c r="AP166" s="270"/>
      <c r="AQ166" s="270"/>
      <c r="AR166" s="270"/>
      <c r="AS166" s="270"/>
      <c r="AT166" s="270"/>
      <c r="AU166" s="270"/>
      <c r="AV166" s="270"/>
      <c r="AW166" s="270"/>
      <c r="AX166" s="270"/>
    </row>
    <row r="167" spans="1:50">
      <c r="A167" s="474"/>
      <c r="B167" s="270"/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</row>
    <row r="168" spans="1:50">
      <c r="A168" s="474"/>
      <c r="B168" s="270"/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  <c r="O168" s="270"/>
      <c r="P168" s="270"/>
      <c r="Q168" s="270"/>
      <c r="R168" s="270"/>
      <c r="S168" s="270"/>
      <c r="T168" s="270"/>
      <c r="U168" s="270"/>
      <c r="V168" s="270"/>
      <c r="W168" s="270"/>
      <c r="X168" s="270"/>
      <c r="Y168" s="270"/>
      <c r="Z168" s="270"/>
      <c r="AA168" s="270"/>
      <c r="AB168" s="270"/>
      <c r="AC168" s="270"/>
      <c r="AD168" s="270"/>
      <c r="AE168" s="270"/>
      <c r="AF168" s="270"/>
      <c r="AG168" s="270"/>
      <c r="AH168" s="270"/>
      <c r="AI168" s="270"/>
      <c r="AJ168" s="270"/>
      <c r="AK168" s="270"/>
      <c r="AL168" s="270"/>
      <c r="AM168" s="270"/>
      <c r="AN168" s="270"/>
      <c r="AO168" s="270"/>
      <c r="AP168" s="270"/>
      <c r="AQ168" s="270"/>
      <c r="AR168" s="270"/>
      <c r="AS168" s="270"/>
      <c r="AT168" s="270"/>
      <c r="AU168" s="270"/>
      <c r="AV168" s="270"/>
      <c r="AW168" s="270"/>
      <c r="AX168" s="270"/>
    </row>
    <row r="169" spans="1:50">
      <c r="A169" s="474"/>
      <c r="B169" s="270"/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  <c r="W169" s="270"/>
      <c r="X169" s="270"/>
      <c r="Y169" s="270"/>
      <c r="Z169" s="270"/>
      <c r="AA169" s="270"/>
      <c r="AB169" s="270"/>
      <c r="AC169" s="270"/>
      <c r="AD169" s="270"/>
      <c r="AE169" s="270"/>
      <c r="AF169" s="270"/>
      <c r="AG169" s="270"/>
      <c r="AH169" s="270"/>
      <c r="AI169" s="270"/>
      <c r="AJ169" s="270"/>
      <c r="AK169" s="270"/>
      <c r="AL169" s="270"/>
      <c r="AM169" s="270"/>
      <c r="AN169" s="270"/>
      <c r="AO169" s="270"/>
      <c r="AP169" s="270"/>
      <c r="AQ169" s="270"/>
      <c r="AR169" s="270"/>
      <c r="AS169" s="270"/>
      <c r="AT169" s="270"/>
      <c r="AU169" s="270"/>
      <c r="AV169" s="270"/>
      <c r="AW169" s="270"/>
      <c r="AX169" s="270"/>
    </row>
    <row r="170" spans="1:50">
      <c r="A170" s="474"/>
      <c r="B170" s="270"/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  <c r="W170" s="270"/>
      <c r="X170" s="270"/>
      <c r="Y170" s="270"/>
      <c r="Z170" s="270"/>
      <c r="AA170" s="270"/>
      <c r="AB170" s="270"/>
      <c r="AC170" s="270"/>
      <c r="AD170" s="270"/>
      <c r="AE170" s="270"/>
      <c r="AF170" s="270"/>
      <c r="AG170" s="270"/>
      <c r="AH170" s="270"/>
      <c r="AI170" s="270"/>
      <c r="AJ170" s="270"/>
      <c r="AK170" s="270"/>
      <c r="AL170" s="270"/>
      <c r="AM170" s="270"/>
      <c r="AN170" s="270"/>
      <c r="AO170" s="270"/>
      <c r="AP170" s="270"/>
      <c r="AQ170" s="270"/>
      <c r="AR170" s="270"/>
      <c r="AS170" s="270"/>
      <c r="AT170" s="270"/>
      <c r="AU170" s="270"/>
      <c r="AV170" s="270"/>
      <c r="AW170" s="270"/>
      <c r="AX170" s="270"/>
    </row>
    <row r="171" spans="1:50">
      <c r="A171" s="474"/>
      <c r="B171" s="270"/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0"/>
      <c r="AO171" s="270"/>
      <c r="AP171" s="270"/>
      <c r="AQ171" s="270"/>
      <c r="AR171" s="270"/>
      <c r="AS171" s="270"/>
      <c r="AT171" s="270"/>
      <c r="AU171" s="270"/>
      <c r="AV171" s="270"/>
      <c r="AW171" s="270"/>
      <c r="AX171" s="270"/>
    </row>
    <row r="172" spans="1:50">
      <c r="A172" s="474"/>
      <c r="B172" s="270"/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  <c r="AA172" s="270"/>
      <c r="AB172" s="270"/>
      <c r="AC172" s="270"/>
      <c r="AD172" s="270"/>
      <c r="AE172" s="270"/>
      <c r="AF172" s="270"/>
      <c r="AG172" s="270"/>
      <c r="AH172" s="270"/>
      <c r="AI172" s="270"/>
      <c r="AJ172" s="270"/>
      <c r="AK172" s="270"/>
      <c r="AL172" s="270"/>
      <c r="AM172" s="270"/>
      <c r="AN172" s="270"/>
      <c r="AO172" s="270"/>
      <c r="AP172" s="270"/>
      <c r="AQ172" s="270"/>
      <c r="AR172" s="270"/>
      <c r="AS172" s="270"/>
      <c r="AT172" s="270"/>
      <c r="AU172" s="270"/>
      <c r="AV172" s="270"/>
      <c r="AW172" s="270"/>
      <c r="AX172" s="270"/>
    </row>
    <row r="173" spans="1:50">
      <c r="A173" s="474"/>
      <c r="B173" s="270"/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0"/>
      <c r="Z173" s="270"/>
      <c r="AA173" s="270"/>
      <c r="AB173" s="270"/>
      <c r="AC173" s="270"/>
      <c r="AD173" s="270"/>
      <c r="AE173" s="270"/>
      <c r="AF173" s="270"/>
      <c r="AG173" s="270"/>
      <c r="AH173" s="270"/>
      <c r="AI173" s="270"/>
      <c r="AJ173" s="270"/>
      <c r="AK173" s="270"/>
      <c r="AL173" s="270"/>
      <c r="AM173" s="270"/>
      <c r="AN173" s="270"/>
      <c r="AO173" s="270"/>
      <c r="AP173" s="270"/>
      <c r="AQ173" s="270"/>
      <c r="AR173" s="270"/>
      <c r="AS173" s="270"/>
      <c r="AT173" s="270"/>
      <c r="AU173" s="270"/>
      <c r="AV173" s="270"/>
      <c r="AW173" s="270"/>
      <c r="AX173" s="270"/>
    </row>
    <row r="174" spans="1:50">
      <c r="A174" s="474"/>
      <c r="B174" s="270"/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  <c r="W174" s="270"/>
      <c r="X174" s="270"/>
      <c r="Y174" s="270"/>
      <c r="Z174" s="270"/>
      <c r="AA174" s="270"/>
      <c r="AB174" s="270"/>
      <c r="AC174" s="270"/>
      <c r="AD174" s="270"/>
      <c r="AE174" s="270"/>
      <c r="AF174" s="270"/>
      <c r="AG174" s="270"/>
      <c r="AH174" s="270"/>
      <c r="AI174" s="270"/>
      <c r="AJ174" s="270"/>
      <c r="AK174" s="270"/>
      <c r="AL174" s="270"/>
      <c r="AM174" s="270"/>
      <c r="AN174" s="270"/>
      <c r="AO174" s="270"/>
      <c r="AP174" s="270"/>
      <c r="AQ174" s="270"/>
      <c r="AR174" s="270"/>
      <c r="AS174" s="270"/>
      <c r="AT174" s="270"/>
      <c r="AU174" s="270"/>
      <c r="AV174" s="270"/>
      <c r="AW174" s="270"/>
      <c r="AX174" s="270"/>
    </row>
    <row r="175" spans="1:50">
      <c r="A175" s="474"/>
      <c r="B175" s="270"/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  <c r="AP175" s="270"/>
      <c r="AQ175" s="270"/>
      <c r="AR175" s="270"/>
      <c r="AS175" s="270"/>
      <c r="AT175" s="270"/>
      <c r="AU175" s="270"/>
      <c r="AV175" s="270"/>
      <c r="AW175" s="270"/>
      <c r="AX175" s="270"/>
    </row>
    <row r="176" spans="1:50">
      <c r="A176" s="474"/>
      <c r="B176" s="270"/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  <c r="O176" s="270"/>
      <c r="P176" s="270"/>
      <c r="Q176" s="270"/>
      <c r="R176" s="270"/>
      <c r="S176" s="270"/>
      <c r="T176" s="270"/>
      <c r="U176" s="270"/>
      <c r="V176" s="270"/>
      <c r="W176" s="270"/>
      <c r="X176" s="270"/>
      <c r="Y176" s="270"/>
      <c r="Z176" s="270"/>
      <c r="AA176" s="270"/>
      <c r="AB176" s="270"/>
      <c r="AC176" s="270"/>
      <c r="AD176" s="270"/>
      <c r="AE176" s="270"/>
      <c r="AF176" s="270"/>
      <c r="AG176" s="270"/>
      <c r="AH176" s="270"/>
      <c r="AI176" s="270"/>
      <c r="AJ176" s="270"/>
      <c r="AK176" s="270"/>
      <c r="AL176" s="270"/>
      <c r="AM176" s="270"/>
      <c r="AN176" s="270"/>
      <c r="AO176" s="270"/>
      <c r="AP176" s="270"/>
      <c r="AQ176" s="270"/>
      <c r="AR176" s="270"/>
      <c r="AS176" s="270"/>
      <c r="AT176" s="270"/>
      <c r="AU176" s="270"/>
      <c r="AV176" s="270"/>
      <c r="AW176" s="270"/>
      <c r="AX176" s="270"/>
    </row>
    <row r="177" spans="1:50">
      <c r="A177" s="474"/>
      <c r="B177" s="270"/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0"/>
      <c r="AE177" s="270"/>
      <c r="AF177" s="270"/>
      <c r="AG177" s="270"/>
      <c r="AH177" s="270"/>
      <c r="AI177" s="270"/>
      <c r="AJ177" s="270"/>
      <c r="AK177" s="270"/>
      <c r="AL177" s="270"/>
      <c r="AM177" s="270"/>
      <c r="AN177" s="270"/>
      <c r="AO177" s="270"/>
      <c r="AP177" s="270"/>
      <c r="AQ177" s="270"/>
      <c r="AR177" s="270"/>
      <c r="AS177" s="270"/>
      <c r="AT177" s="270"/>
      <c r="AU177" s="270"/>
      <c r="AV177" s="270"/>
      <c r="AW177" s="270"/>
      <c r="AX177" s="270"/>
    </row>
    <row r="178" spans="1:50">
      <c r="A178" s="474"/>
      <c r="B178" s="270"/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  <c r="O178" s="270"/>
      <c r="P178" s="270"/>
      <c r="Q178" s="270"/>
      <c r="R178" s="270"/>
      <c r="S178" s="270"/>
      <c r="T178" s="270"/>
      <c r="U178" s="270"/>
      <c r="V178" s="270"/>
      <c r="W178" s="270"/>
      <c r="X178" s="270"/>
      <c r="Y178" s="270"/>
      <c r="Z178" s="270"/>
      <c r="AA178" s="270"/>
      <c r="AB178" s="270"/>
      <c r="AC178" s="270"/>
      <c r="AD178" s="270"/>
      <c r="AE178" s="270"/>
      <c r="AF178" s="270"/>
      <c r="AG178" s="270"/>
      <c r="AH178" s="270"/>
      <c r="AI178" s="270"/>
      <c r="AJ178" s="270"/>
      <c r="AK178" s="270"/>
      <c r="AL178" s="270"/>
      <c r="AM178" s="270"/>
      <c r="AN178" s="270"/>
      <c r="AO178" s="270"/>
      <c r="AP178" s="270"/>
      <c r="AQ178" s="270"/>
      <c r="AR178" s="270"/>
      <c r="AS178" s="270"/>
      <c r="AT178" s="270"/>
      <c r="AU178" s="270"/>
      <c r="AV178" s="270"/>
      <c r="AW178" s="270"/>
      <c r="AX178" s="270"/>
    </row>
    <row r="179" spans="1:50">
      <c r="A179" s="474"/>
      <c r="B179" s="270"/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  <c r="O179" s="270"/>
      <c r="P179" s="270"/>
      <c r="Q179" s="270"/>
      <c r="R179" s="270"/>
      <c r="S179" s="270"/>
      <c r="T179" s="270"/>
      <c r="U179" s="270"/>
      <c r="V179" s="270"/>
      <c r="W179" s="270"/>
      <c r="X179" s="270"/>
      <c r="Y179" s="270"/>
      <c r="Z179" s="270"/>
      <c r="AA179" s="270"/>
      <c r="AB179" s="270"/>
      <c r="AC179" s="270"/>
      <c r="AD179" s="270"/>
      <c r="AE179" s="270"/>
      <c r="AF179" s="270"/>
      <c r="AG179" s="270"/>
      <c r="AH179" s="270"/>
      <c r="AI179" s="270"/>
      <c r="AJ179" s="270"/>
      <c r="AK179" s="270"/>
      <c r="AL179" s="270"/>
      <c r="AM179" s="270"/>
      <c r="AN179" s="270"/>
      <c r="AO179" s="270"/>
      <c r="AP179" s="270"/>
      <c r="AQ179" s="270"/>
      <c r="AR179" s="270"/>
      <c r="AS179" s="270"/>
      <c r="AT179" s="270"/>
      <c r="AU179" s="270"/>
      <c r="AV179" s="270"/>
      <c r="AW179" s="270"/>
      <c r="AX179" s="270"/>
    </row>
    <row r="180" spans="1:50">
      <c r="A180" s="474"/>
      <c r="B180" s="270"/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  <c r="O180" s="270"/>
      <c r="P180" s="270"/>
      <c r="Q180" s="270"/>
      <c r="R180" s="270"/>
      <c r="S180" s="270"/>
      <c r="T180" s="270"/>
      <c r="U180" s="270"/>
      <c r="V180" s="270"/>
      <c r="W180" s="270"/>
      <c r="X180" s="270"/>
      <c r="Y180" s="270"/>
      <c r="Z180" s="270"/>
      <c r="AA180" s="270"/>
      <c r="AB180" s="270"/>
      <c r="AC180" s="270"/>
      <c r="AD180" s="270"/>
      <c r="AE180" s="270"/>
      <c r="AF180" s="270"/>
      <c r="AG180" s="270"/>
      <c r="AH180" s="270"/>
      <c r="AI180" s="270"/>
      <c r="AJ180" s="270"/>
      <c r="AK180" s="270"/>
      <c r="AL180" s="270"/>
      <c r="AM180" s="270"/>
      <c r="AN180" s="270"/>
      <c r="AO180" s="270"/>
      <c r="AP180" s="270"/>
      <c r="AQ180" s="270"/>
      <c r="AR180" s="270"/>
      <c r="AS180" s="270"/>
      <c r="AT180" s="270"/>
      <c r="AU180" s="270"/>
      <c r="AV180" s="270"/>
      <c r="AW180" s="270"/>
      <c r="AX180" s="270"/>
    </row>
    <row r="181" spans="1:50">
      <c r="A181" s="474"/>
      <c r="B181" s="270"/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  <c r="O181" s="270"/>
      <c r="P181" s="270"/>
      <c r="Q181" s="270"/>
      <c r="R181" s="270"/>
      <c r="S181" s="270"/>
      <c r="T181" s="270"/>
      <c r="U181" s="270"/>
      <c r="V181" s="270"/>
      <c r="W181" s="270"/>
      <c r="X181" s="270"/>
      <c r="Y181" s="270"/>
      <c r="Z181" s="270"/>
      <c r="AA181" s="270"/>
      <c r="AB181" s="270"/>
      <c r="AC181" s="270"/>
      <c r="AD181" s="270"/>
      <c r="AE181" s="270"/>
      <c r="AF181" s="270"/>
      <c r="AG181" s="270"/>
      <c r="AH181" s="270"/>
      <c r="AI181" s="270"/>
      <c r="AJ181" s="270"/>
      <c r="AK181" s="270"/>
      <c r="AL181" s="270"/>
      <c r="AM181" s="270"/>
      <c r="AN181" s="270"/>
      <c r="AO181" s="270"/>
      <c r="AP181" s="270"/>
      <c r="AQ181" s="270"/>
      <c r="AR181" s="270"/>
      <c r="AS181" s="270"/>
      <c r="AT181" s="270"/>
      <c r="AU181" s="270"/>
      <c r="AV181" s="270"/>
      <c r="AW181" s="270"/>
      <c r="AX181" s="270"/>
    </row>
    <row r="182" spans="1:50">
      <c r="A182" s="474"/>
      <c r="B182" s="270"/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  <c r="AA182" s="270"/>
      <c r="AB182" s="270"/>
      <c r="AC182" s="270"/>
      <c r="AD182" s="270"/>
      <c r="AE182" s="270"/>
      <c r="AF182" s="270"/>
      <c r="AG182" s="270"/>
      <c r="AH182" s="270"/>
      <c r="AI182" s="270"/>
      <c r="AJ182" s="270"/>
      <c r="AK182" s="270"/>
      <c r="AL182" s="270"/>
      <c r="AM182" s="270"/>
      <c r="AN182" s="270"/>
      <c r="AO182" s="270"/>
      <c r="AP182" s="270"/>
      <c r="AQ182" s="270"/>
      <c r="AR182" s="270"/>
      <c r="AS182" s="270"/>
      <c r="AT182" s="270"/>
      <c r="AU182" s="270"/>
      <c r="AV182" s="270"/>
      <c r="AW182" s="270"/>
      <c r="AX182" s="270"/>
    </row>
    <row r="183" spans="1:50">
      <c r="A183" s="474"/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70"/>
      <c r="S183" s="270"/>
      <c r="T183" s="270"/>
      <c r="U183" s="270"/>
      <c r="V183" s="270"/>
      <c r="W183" s="270"/>
      <c r="X183" s="270"/>
      <c r="Y183" s="270"/>
      <c r="Z183" s="270"/>
      <c r="AA183" s="270"/>
      <c r="AB183" s="270"/>
      <c r="AC183" s="270"/>
      <c r="AD183" s="270"/>
      <c r="AE183" s="270"/>
      <c r="AF183" s="270"/>
      <c r="AG183" s="270"/>
      <c r="AH183" s="270"/>
      <c r="AI183" s="270"/>
      <c r="AJ183" s="270"/>
      <c r="AK183" s="270"/>
      <c r="AL183" s="270"/>
      <c r="AM183" s="270"/>
      <c r="AN183" s="270"/>
      <c r="AO183" s="270"/>
      <c r="AP183" s="270"/>
      <c r="AQ183" s="270"/>
      <c r="AR183" s="270"/>
      <c r="AS183" s="270"/>
      <c r="AT183" s="270"/>
      <c r="AU183" s="270"/>
      <c r="AV183" s="270"/>
      <c r="AW183" s="270"/>
      <c r="AX183" s="270"/>
    </row>
    <row r="184" spans="1:50">
      <c r="A184" s="474"/>
      <c r="B184" s="270"/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  <c r="O184" s="270"/>
      <c r="P184" s="270"/>
      <c r="Q184" s="270"/>
      <c r="R184" s="270"/>
      <c r="S184" s="270"/>
      <c r="T184" s="270"/>
      <c r="U184" s="270"/>
      <c r="V184" s="270"/>
      <c r="W184" s="270"/>
      <c r="X184" s="270"/>
      <c r="Y184" s="270"/>
      <c r="Z184" s="270"/>
      <c r="AA184" s="270"/>
      <c r="AB184" s="270"/>
      <c r="AC184" s="270"/>
      <c r="AD184" s="270"/>
      <c r="AE184" s="270"/>
      <c r="AF184" s="270"/>
      <c r="AG184" s="270"/>
      <c r="AH184" s="270"/>
      <c r="AI184" s="270"/>
      <c r="AJ184" s="270"/>
      <c r="AK184" s="270"/>
      <c r="AL184" s="270"/>
      <c r="AM184" s="270"/>
      <c r="AN184" s="270"/>
      <c r="AO184" s="270"/>
      <c r="AP184" s="270"/>
      <c r="AQ184" s="270"/>
      <c r="AR184" s="270"/>
      <c r="AS184" s="270"/>
      <c r="AT184" s="270"/>
      <c r="AU184" s="270"/>
      <c r="AV184" s="270"/>
      <c r="AW184" s="270"/>
      <c r="AX184" s="270"/>
    </row>
    <row r="185" spans="1:50">
      <c r="A185" s="474"/>
      <c r="B185" s="270"/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  <c r="O185" s="270"/>
      <c r="P185" s="270"/>
      <c r="Q185" s="270"/>
      <c r="R185" s="270"/>
      <c r="S185" s="270"/>
      <c r="T185" s="270"/>
      <c r="U185" s="270"/>
      <c r="V185" s="270"/>
      <c r="W185" s="270"/>
      <c r="X185" s="270"/>
      <c r="Y185" s="270"/>
      <c r="Z185" s="270"/>
      <c r="AA185" s="270"/>
      <c r="AB185" s="270"/>
      <c r="AC185" s="270"/>
      <c r="AD185" s="270"/>
      <c r="AE185" s="270"/>
      <c r="AF185" s="270"/>
      <c r="AG185" s="270"/>
      <c r="AH185" s="270"/>
      <c r="AI185" s="270"/>
      <c r="AJ185" s="270"/>
      <c r="AK185" s="270"/>
      <c r="AL185" s="270"/>
      <c r="AM185" s="270"/>
      <c r="AN185" s="270"/>
      <c r="AO185" s="270"/>
      <c r="AP185" s="270"/>
      <c r="AQ185" s="270"/>
      <c r="AR185" s="270"/>
      <c r="AS185" s="270"/>
      <c r="AT185" s="270"/>
      <c r="AU185" s="270"/>
      <c r="AV185" s="270"/>
      <c r="AW185" s="270"/>
      <c r="AX185" s="270"/>
    </row>
    <row r="186" spans="1:50">
      <c r="A186" s="474"/>
      <c r="B186" s="270"/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  <c r="AA186" s="270"/>
      <c r="AB186" s="270"/>
      <c r="AC186" s="270"/>
      <c r="AD186" s="270"/>
      <c r="AE186" s="270"/>
      <c r="AF186" s="270"/>
      <c r="AG186" s="270"/>
      <c r="AH186" s="270"/>
      <c r="AI186" s="270"/>
      <c r="AJ186" s="270"/>
      <c r="AK186" s="270"/>
      <c r="AL186" s="270"/>
      <c r="AM186" s="270"/>
      <c r="AN186" s="270"/>
      <c r="AO186" s="270"/>
      <c r="AP186" s="270"/>
      <c r="AQ186" s="270"/>
      <c r="AR186" s="270"/>
      <c r="AS186" s="270"/>
      <c r="AT186" s="270"/>
      <c r="AU186" s="270"/>
      <c r="AV186" s="270"/>
      <c r="AW186" s="270"/>
      <c r="AX186" s="270"/>
    </row>
    <row r="187" spans="1:50">
      <c r="A187" s="474"/>
      <c r="B187" s="270"/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  <c r="O187" s="270"/>
      <c r="P187" s="270"/>
      <c r="Q187" s="270"/>
      <c r="R187" s="270"/>
      <c r="S187" s="270"/>
      <c r="T187" s="270"/>
      <c r="U187" s="270"/>
      <c r="V187" s="270"/>
      <c r="W187" s="270"/>
      <c r="X187" s="270"/>
      <c r="Y187" s="270"/>
      <c r="Z187" s="270"/>
      <c r="AA187" s="270"/>
      <c r="AB187" s="270"/>
      <c r="AC187" s="270"/>
      <c r="AD187" s="270"/>
      <c r="AE187" s="270"/>
      <c r="AF187" s="270"/>
      <c r="AG187" s="270"/>
      <c r="AH187" s="270"/>
      <c r="AI187" s="270"/>
      <c r="AJ187" s="270"/>
      <c r="AK187" s="270"/>
      <c r="AL187" s="270"/>
      <c r="AM187" s="270"/>
      <c r="AN187" s="270"/>
      <c r="AO187" s="270"/>
      <c r="AP187" s="270"/>
      <c r="AQ187" s="270"/>
      <c r="AR187" s="270"/>
      <c r="AS187" s="270"/>
      <c r="AT187" s="270"/>
      <c r="AU187" s="270"/>
      <c r="AV187" s="270"/>
      <c r="AW187" s="270"/>
      <c r="AX187" s="270"/>
    </row>
    <row r="188" spans="1:50">
      <c r="A188" s="474"/>
      <c r="B188" s="270"/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  <c r="O188" s="270"/>
      <c r="P188" s="270"/>
      <c r="Q188" s="270"/>
      <c r="R188" s="270"/>
      <c r="S188" s="270"/>
      <c r="T188" s="270"/>
      <c r="U188" s="270"/>
      <c r="V188" s="270"/>
      <c r="W188" s="270"/>
      <c r="X188" s="270"/>
      <c r="Y188" s="270"/>
      <c r="Z188" s="270"/>
      <c r="AA188" s="270"/>
      <c r="AB188" s="270"/>
      <c r="AC188" s="270"/>
      <c r="AD188" s="270"/>
      <c r="AE188" s="270"/>
      <c r="AF188" s="270"/>
      <c r="AG188" s="270"/>
      <c r="AH188" s="270"/>
      <c r="AI188" s="270"/>
      <c r="AJ188" s="270"/>
      <c r="AK188" s="270"/>
      <c r="AL188" s="270"/>
      <c r="AM188" s="270"/>
      <c r="AN188" s="270"/>
      <c r="AO188" s="270"/>
      <c r="AP188" s="270"/>
      <c r="AQ188" s="270"/>
      <c r="AR188" s="270"/>
      <c r="AS188" s="270"/>
      <c r="AT188" s="270"/>
      <c r="AU188" s="270"/>
      <c r="AV188" s="270"/>
      <c r="AW188" s="270"/>
      <c r="AX188" s="270"/>
    </row>
    <row r="189" spans="1:50">
      <c r="A189" s="474"/>
      <c r="B189" s="270"/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  <c r="O189" s="270"/>
      <c r="P189" s="270"/>
      <c r="Q189" s="270"/>
      <c r="R189" s="270"/>
      <c r="S189" s="270"/>
      <c r="T189" s="270"/>
      <c r="U189" s="270"/>
      <c r="V189" s="270"/>
      <c r="W189" s="270"/>
      <c r="X189" s="270"/>
      <c r="Y189" s="270"/>
      <c r="Z189" s="270"/>
      <c r="AA189" s="270"/>
      <c r="AB189" s="270"/>
      <c r="AC189" s="270"/>
      <c r="AD189" s="270"/>
      <c r="AE189" s="270"/>
      <c r="AF189" s="270"/>
      <c r="AG189" s="270"/>
      <c r="AH189" s="270"/>
      <c r="AI189" s="270"/>
      <c r="AJ189" s="270"/>
      <c r="AK189" s="270"/>
      <c r="AL189" s="270"/>
      <c r="AM189" s="270"/>
      <c r="AN189" s="270"/>
      <c r="AO189" s="270"/>
      <c r="AP189" s="270"/>
      <c r="AQ189" s="270"/>
      <c r="AR189" s="270"/>
      <c r="AS189" s="270"/>
      <c r="AT189" s="270"/>
      <c r="AU189" s="270"/>
      <c r="AV189" s="270"/>
      <c r="AW189" s="270"/>
      <c r="AX189" s="270"/>
    </row>
    <row r="190" spans="1:50">
      <c r="A190" s="474"/>
      <c r="B190" s="270"/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  <c r="AA190" s="270"/>
      <c r="AB190" s="270"/>
      <c r="AC190" s="270"/>
      <c r="AD190" s="270"/>
      <c r="AE190" s="270"/>
      <c r="AF190" s="270"/>
      <c r="AG190" s="270"/>
      <c r="AH190" s="270"/>
      <c r="AI190" s="270"/>
      <c r="AJ190" s="270"/>
      <c r="AK190" s="270"/>
      <c r="AL190" s="270"/>
      <c r="AM190" s="270"/>
      <c r="AN190" s="270"/>
      <c r="AO190" s="270"/>
      <c r="AP190" s="270"/>
      <c r="AQ190" s="270"/>
      <c r="AR190" s="270"/>
      <c r="AS190" s="270"/>
      <c r="AT190" s="270"/>
      <c r="AU190" s="270"/>
      <c r="AV190" s="270"/>
      <c r="AW190" s="270"/>
      <c r="AX190" s="270"/>
    </row>
    <row r="191" spans="1:50">
      <c r="A191" s="474"/>
      <c r="B191" s="270"/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  <c r="O191" s="270"/>
      <c r="P191" s="270"/>
      <c r="Q191" s="270"/>
      <c r="R191" s="270"/>
      <c r="S191" s="270"/>
      <c r="T191" s="270"/>
      <c r="U191" s="270"/>
      <c r="V191" s="270"/>
      <c r="W191" s="270"/>
      <c r="X191" s="270"/>
      <c r="Y191" s="270"/>
      <c r="Z191" s="270"/>
      <c r="AA191" s="270"/>
      <c r="AB191" s="270"/>
      <c r="AC191" s="270"/>
      <c r="AD191" s="270"/>
      <c r="AE191" s="270"/>
      <c r="AF191" s="270"/>
      <c r="AG191" s="270"/>
      <c r="AH191" s="270"/>
      <c r="AI191" s="270"/>
      <c r="AJ191" s="270"/>
      <c r="AK191" s="270"/>
      <c r="AL191" s="270"/>
      <c r="AM191" s="270"/>
      <c r="AN191" s="270"/>
      <c r="AO191" s="270"/>
      <c r="AP191" s="270"/>
      <c r="AQ191" s="270"/>
      <c r="AR191" s="270"/>
      <c r="AS191" s="270"/>
      <c r="AT191" s="270"/>
      <c r="AU191" s="270"/>
      <c r="AV191" s="270"/>
      <c r="AW191" s="270"/>
      <c r="AX191" s="270"/>
    </row>
    <row r="192" spans="1:50">
      <c r="A192" s="474"/>
      <c r="B192" s="270"/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  <c r="O192" s="270"/>
      <c r="P192" s="270"/>
      <c r="Q192" s="270"/>
      <c r="R192" s="270"/>
      <c r="S192" s="270"/>
      <c r="T192" s="270"/>
      <c r="U192" s="270"/>
      <c r="V192" s="270"/>
      <c r="W192" s="270"/>
      <c r="X192" s="270"/>
      <c r="Y192" s="270"/>
      <c r="Z192" s="270"/>
      <c r="AA192" s="270"/>
      <c r="AB192" s="270"/>
      <c r="AC192" s="270"/>
      <c r="AD192" s="270"/>
      <c r="AE192" s="270"/>
      <c r="AF192" s="270"/>
      <c r="AG192" s="270"/>
      <c r="AH192" s="270"/>
      <c r="AI192" s="270"/>
      <c r="AJ192" s="270"/>
      <c r="AK192" s="270"/>
      <c r="AL192" s="270"/>
      <c r="AM192" s="270"/>
      <c r="AN192" s="270"/>
      <c r="AO192" s="270"/>
      <c r="AP192" s="270"/>
      <c r="AQ192" s="270"/>
      <c r="AR192" s="270"/>
      <c r="AS192" s="270"/>
      <c r="AT192" s="270"/>
      <c r="AU192" s="270"/>
      <c r="AV192" s="270"/>
      <c r="AW192" s="270"/>
      <c r="AX192" s="270"/>
    </row>
    <row r="193" spans="1:50">
      <c r="A193" s="474"/>
      <c r="B193" s="270"/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  <c r="O193" s="270"/>
      <c r="P193" s="270"/>
      <c r="Q193" s="270"/>
      <c r="R193" s="270"/>
      <c r="S193" s="270"/>
      <c r="T193" s="270"/>
      <c r="U193" s="270"/>
      <c r="V193" s="270"/>
      <c r="W193" s="270"/>
      <c r="X193" s="270"/>
      <c r="Y193" s="270"/>
      <c r="Z193" s="270"/>
      <c r="AA193" s="270"/>
      <c r="AB193" s="270"/>
      <c r="AC193" s="270"/>
      <c r="AD193" s="270"/>
      <c r="AE193" s="270"/>
      <c r="AF193" s="270"/>
      <c r="AG193" s="270"/>
      <c r="AH193" s="270"/>
      <c r="AI193" s="270"/>
      <c r="AJ193" s="270"/>
      <c r="AK193" s="270"/>
      <c r="AL193" s="270"/>
      <c r="AM193" s="270"/>
      <c r="AN193" s="270"/>
      <c r="AO193" s="270"/>
      <c r="AP193" s="270"/>
      <c r="AQ193" s="270"/>
      <c r="AR193" s="270"/>
      <c r="AS193" s="270"/>
      <c r="AT193" s="270"/>
      <c r="AU193" s="270"/>
      <c r="AV193" s="270"/>
      <c r="AW193" s="270"/>
      <c r="AX193" s="270"/>
    </row>
    <row r="194" spans="1:50">
      <c r="A194" s="474"/>
      <c r="B194" s="270"/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  <c r="O194" s="270"/>
      <c r="P194" s="270"/>
      <c r="Q194" s="270"/>
      <c r="R194" s="270"/>
      <c r="S194" s="270"/>
      <c r="T194" s="270"/>
      <c r="U194" s="270"/>
      <c r="V194" s="270"/>
      <c r="W194" s="270"/>
      <c r="X194" s="270"/>
      <c r="Y194" s="270"/>
      <c r="Z194" s="270"/>
      <c r="AA194" s="270"/>
      <c r="AB194" s="270"/>
      <c r="AC194" s="270"/>
      <c r="AD194" s="270"/>
      <c r="AE194" s="270"/>
      <c r="AF194" s="270"/>
      <c r="AG194" s="270"/>
      <c r="AH194" s="270"/>
      <c r="AI194" s="270"/>
      <c r="AJ194" s="270"/>
      <c r="AK194" s="270"/>
      <c r="AL194" s="270"/>
      <c r="AM194" s="270"/>
      <c r="AN194" s="270"/>
      <c r="AO194" s="270"/>
      <c r="AP194" s="270"/>
      <c r="AQ194" s="270"/>
      <c r="AR194" s="270"/>
      <c r="AS194" s="270"/>
      <c r="AT194" s="270"/>
      <c r="AU194" s="270"/>
      <c r="AV194" s="270"/>
      <c r="AW194" s="270"/>
      <c r="AX194" s="270"/>
    </row>
    <row r="195" spans="1:50">
      <c r="A195" s="474"/>
      <c r="B195" s="270"/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  <c r="AA195" s="270"/>
      <c r="AB195" s="270"/>
      <c r="AC195" s="270"/>
      <c r="AD195" s="270"/>
      <c r="AE195" s="270"/>
      <c r="AF195" s="270"/>
      <c r="AG195" s="270"/>
      <c r="AH195" s="270"/>
      <c r="AI195" s="270"/>
      <c r="AJ195" s="270"/>
      <c r="AK195" s="270"/>
      <c r="AL195" s="270"/>
      <c r="AM195" s="270"/>
      <c r="AN195" s="270"/>
      <c r="AO195" s="270"/>
      <c r="AP195" s="270"/>
      <c r="AQ195" s="270"/>
      <c r="AR195" s="270"/>
      <c r="AS195" s="270"/>
      <c r="AT195" s="270"/>
      <c r="AU195" s="270"/>
      <c r="AV195" s="270"/>
      <c r="AW195" s="270"/>
      <c r="AX195" s="270"/>
    </row>
    <row r="196" spans="1:50">
      <c r="A196" s="474"/>
      <c r="B196" s="270"/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270"/>
      <c r="Y196" s="270"/>
      <c r="Z196" s="270"/>
      <c r="AA196" s="270"/>
      <c r="AB196" s="270"/>
      <c r="AC196" s="270"/>
      <c r="AD196" s="270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0"/>
      <c r="AO196" s="270"/>
      <c r="AP196" s="270"/>
      <c r="AQ196" s="270"/>
      <c r="AR196" s="270"/>
      <c r="AS196" s="270"/>
      <c r="AT196" s="270"/>
      <c r="AU196" s="270"/>
      <c r="AV196" s="270"/>
      <c r="AW196" s="270"/>
      <c r="AX196" s="270"/>
    </row>
    <row r="197" spans="1:50">
      <c r="A197" s="474"/>
      <c r="B197" s="270"/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70"/>
      <c r="AA197" s="270"/>
      <c r="AB197" s="270"/>
      <c r="AC197" s="270"/>
      <c r="AD197" s="270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0"/>
      <c r="AO197" s="270"/>
      <c r="AP197" s="270"/>
      <c r="AQ197" s="270"/>
      <c r="AR197" s="270"/>
      <c r="AS197" s="270"/>
      <c r="AT197" s="270"/>
      <c r="AU197" s="270"/>
      <c r="AV197" s="270"/>
      <c r="AW197" s="270"/>
      <c r="AX197" s="270"/>
    </row>
    <row r="198" spans="1:50">
      <c r="A198" s="474"/>
      <c r="B198" s="270"/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0"/>
      <c r="AP198" s="270"/>
      <c r="AQ198" s="270"/>
      <c r="AR198" s="270"/>
      <c r="AS198" s="270"/>
      <c r="AT198" s="270"/>
      <c r="AU198" s="270"/>
      <c r="AV198" s="270"/>
      <c r="AW198" s="270"/>
      <c r="AX198" s="270"/>
    </row>
    <row r="199" spans="1:50">
      <c r="A199" s="474"/>
      <c r="B199" s="270"/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  <c r="Z199" s="270"/>
      <c r="AA199" s="270"/>
      <c r="AB199" s="270"/>
      <c r="AC199" s="270"/>
      <c r="AD199" s="270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0"/>
      <c r="AO199" s="270"/>
      <c r="AP199" s="270"/>
      <c r="AQ199" s="270"/>
      <c r="AR199" s="270"/>
      <c r="AS199" s="270"/>
      <c r="AT199" s="270"/>
      <c r="AU199" s="270"/>
      <c r="AV199" s="270"/>
      <c r="AW199" s="270"/>
      <c r="AX199" s="270"/>
    </row>
    <row r="200" spans="1:50">
      <c r="A200" s="474"/>
      <c r="B200" s="270"/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70"/>
      <c r="AA200" s="270"/>
      <c r="AB200" s="270"/>
      <c r="AC200" s="270"/>
      <c r="AD200" s="270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0"/>
      <c r="AO200" s="270"/>
      <c r="AP200" s="270"/>
      <c r="AQ200" s="270"/>
      <c r="AR200" s="270"/>
      <c r="AS200" s="270"/>
      <c r="AT200" s="270"/>
      <c r="AU200" s="270"/>
      <c r="AV200" s="270"/>
      <c r="AW200" s="270"/>
      <c r="AX200" s="270"/>
    </row>
    <row r="201" spans="1:50">
      <c r="A201" s="474"/>
      <c r="B201" s="270"/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70"/>
      <c r="AA201" s="270"/>
      <c r="AB201" s="270"/>
      <c r="AC201" s="270"/>
      <c r="AD201" s="270"/>
      <c r="AE201" s="270"/>
      <c r="AF201" s="270"/>
      <c r="AG201" s="270"/>
      <c r="AH201" s="270"/>
      <c r="AI201" s="270"/>
      <c r="AJ201" s="270"/>
      <c r="AK201" s="270"/>
      <c r="AL201" s="270"/>
      <c r="AM201" s="270"/>
      <c r="AN201" s="270"/>
      <c r="AO201" s="270"/>
      <c r="AP201" s="270"/>
      <c r="AQ201" s="270"/>
      <c r="AR201" s="270"/>
      <c r="AS201" s="270"/>
      <c r="AT201" s="270"/>
      <c r="AU201" s="270"/>
      <c r="AV201" s="270"/>
      <c r="AW201" s="270"/>
      <c r="AX201" s="270"/>
    </row>
    <row r="202" spans="1:50">
      <c r="A202" s="474"/>
      <c r="B202" s="270"/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0"/>
      <c r="AP202" s="270"/>
      <c r="AQ202" s="270"/>
      <c r="AR202" s="270"/>
      <c r="AS202" s="270"/>
      <c r="AT202" s="270"/>
      <c r="AU202" s="270"/>
      <c r="AV202" s="270"/>
      <c r="AW202" s="270"/>
      <c r="AX202" s="270"/>
    </row>
    <row r="203" spans="1:50">
      <c r="A203" s="474"/>
      <c r="B203" s="270"/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0"/>
      <c r="AP203" s="270"/>
      <c r="AQ203" s="270"/>
      <c r="AR203" s="270"/>
      <c r="AS203" s="270"/>
      <c r="AT203" s="270"/>
      <c r="AU203" s="270"/>
      <c r="AV203" s="270"/>
      <c r="AW203" s="270"/>
      <c r="AX203" s="270"/>
    </row>
    <row r="204" spans="1:50">
      <c r="A204" s="474"/>
      <c r="B204" s="270"/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0"/>
      <c r="AT204" s="270"/>
      <c r="AU204" s="270"/>
      <c r="AV204" s="270"/>
      <c r="AW204" s="270"/>
      <c r="AX204" s="270"/>
    </row>
    <row r="205" spans="1:50">
      <c r="A205" s="474"/>
      <c r="B205" s="270"/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0"/>
      <c r="AO205" s="270"/>
      <c r="AP205" s="270"/>
      <c r="AQ205" s="270"/>
      <c r="AR205" s="270"/>
      <c r="AS205" s="270"/>
      <c r="AT205" s="270"/>
      <c r="AU205" s="270"/>
      <c r="AV205" s="270"/>
      <c r="AW205" s="270"/>
      <c r="AX205" s="270"/>
    </row>
    <row r="206" spans="1:50">
      <c r="A206" s="474"/>
      <c r="B206" s="270"/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0"/>
      <c r="AO206" s="270"/>
      <c r="AP206" s="270"/>
      <c r="AQ206" s="270"/>
      <c r="AR206" s="270"/>
      <c r="AS206" s="270"/>
      <c r="AT206" s="270"/>
      <c r="AU206" s="270"/>
      <c r="AV206" s="270"/>
      <c r="AW206" s="270"/>
      <c r="AX206" s="270"/>
    </row>
    <row r="207" spans="1:50">
      <c r="A207" s="474"/>
      <c r="B207" s="270"/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70"/>
      <c r="AA207" s="270"/>
      <c r="AB207" s="270"/>
      <c r="AC207" s="270"/>
      <c r="AD207" s="270"/>
      <c r="AE207" s="270"/>
      <c r="AF207" s="270"/>
      <c r="AG207" s="270"/>
      <c r="AH207" s="270"/>
      <c r="AI207" s="270"/>
      <c r="AJ207" s="270"/>
      <c r="AK207" s="270"/>
      <c r="AL207" s="270"/>
      <c r="AM207" s="270"/>
      <c r="AN207" s="270"/>
      <c r="AO207" s="270"/>
      <c r="AP207" s="270"/>
      <c r="AQ207" s="270"/>
      <c r="AR207" s="270"/>
      <c r="AS207" s="270"/>
      <c r="AT207" s="270"/>
      <c r="AU207" s="270"/>
      <c r="AV207" s="270"/>
      <c r="AW207" s="270"/>
      <c r="AX207" s="270"/>
    </row>
    <row r="208" spans="1:50">
      <c r="A208" s="474"/>
      <c r="B208" s="270"/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70"/>
      <c r="AA208" s="270"/>
      <c r="AB208" s="270"/>
      <c r="AC208" s="270"/>
      <c r="AD208" s="270"/>
      <c r="AE208" s="270"/>
      <c r="AF208" s="270"/>
      <c r="AG208" s="270"/>
      <c r="AH208" s="270"/>
      <c r="AI208" s="270"/>
      <c r="AJ208" s="270"/>
      <c r="AK208" s="270"/>
      <c r="AL208" s="270"/>
      <c r="AM208" s="270"/>
      <c r="AN208" s="270"/>
      <c r="AO208" s="270"/>
      <c r="AP208" s="270"/>
      <c r="AQ208" s="270"/>
      <c r="AR208" s="270"/>
      <c r="AS208" s="270"/>
      <c r="AT208" s="270"/>
      <c r="AU208" s="270"/>
      <c r="AV208" s="270"/>
      <c r="AW208" s="270"/>
      <c r="AX208" s="270"/>
    </row>
    <row r="209" spans="1:50">
      <c r="A209" s="474"/>
      <c r="B209" s="270"/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  <c r="Z209" s="270"/>
      <c r="AA209" s="270"/>
      <c r="AB209" s="270"/>
      <c r="AC209" s="270"/>
      <c r="AD209" s="270"/>
      <c r="AE209" s="270"/>
      <c r="AF209" s="270"/>
      <c r="AG209" s="270"/>
      <c r="AH209" s="270"/>
      <c r="AI209" s="270"/>
      <c r="AJ209" s="270"/>
      <c r="AK209" s="270"/>
      <c r="AL209" s="270"/>
      <c r="AM209" s="270"/>
      <c r="AN209" s="270"/>
      <c r="AO209" s="270"/>
      <c r="AP209" s="270"/>
      <c r="AQ209" s="270"/>
      <c r="AR209" s="270"/>
      <c r="AS209" s="270"/>
      <c r="AT209" s="270"/>
      <c r="AU209" s="270"/>
      <c r="AV209" s="270"/>
      <c r="AW209" s="270"/>
      <c r="AX209" s="270"/>
    </row>
    <row r="210" spans="1:50">
      <c r="A210" s="474"/>
      <c r="B210" s="270"/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  <c r="Z210" s="270"/>
      <c r="AA210" s="270"/>
      <c r="AB210" s="270"/>
      <c r="AC210" s="270"/>
      <c r="AD210" s="270"/>
      <c r="AE210" s="270"/>
      <c r="AF210" s="270"/>
      <c r="AG210" s="270"/>
      <c r="AH210" s="270"/>
      <c r="AI210" s="270"/>
      <c r="AJ210" s="270"/>
      <c r="AK210" s="270"/>
      <c r="AL210" s="270"/>
      <c r="AM210" s="270"/>
      <c r="AN210" s="270"/>
      <c r="AO210" s="270"/>
      <c r="AP210" s="270"/>
      <c r="AQ210" s="270"/>
      <c r="AR210" s="270"/>
      <c r="AS210" s="270"/>
      <c r="AT210" s="270"/>
      <c r="AU210" s="270"/>
      <c r="AV210" s="270"/>
      <c r="AW210" s="270"/>
      <c r="AX210" s="270"/>
    </row>
    <row r="211" spans="1:50">
      <c r="A211" s="474"/>
      <c r="B211" s="270"/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  <c r="Z211" s="270"/>
      <c r="AA211" s="270"/>
      <c r="AB211" s="270"/>
      <c r="AC211" s="270"/>
      <c r="AD211" s="270"/>
      <c r="AE211" s="270"/>
      <c r="AF211" s="270"/>
      <c r="AG211" s="270"/>
      <c r="AH211" s="270"/>
      <c r="AI211" s="270"/>
      <c r="AJ211" s="270"/>
      <c r="AK211" s="270"/>
      <c r="AL211" s="270"/>
      <c r="AM211" s="270"/>
      <c r="AN211" s="270"/>
      <c r="AO211" s="270"/>
      <c r="AP211" s="270"/>
      <c r="AQ211" s="270"/>
      <c r="AR211" s="270"/>
      <c r="AS211" s="270"/>
      <c r="AT211" s="270"/>
      <c r="AU211" s="270"/>
      <c r="AV211" s="270"/>
      <c r="AW211" s="270"/>
      <c r="AX211" s="270"/>
    </row>
    <row r="212" spans="1:50">
      <c r="A212" s="474"/>
      <c r="B212" s="270"/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  <c r="O212" s="270"/>
      <c r="P212" s="270"/>
      <c r="Q212" s="270"/>
      <c r="R212" s="270"/>
      <c r="S212" s="270"/>
      <c r="T212" s="270"/>
      <c r="U212" s="270"/>
      <c r="V212" s="270"/>
      <c r="W212" s="270"/>
      <c r="X212" s="270"/>
      <c r="Y212" s="270"/>
      <c r="Z212" s="270"/>
      <c r="AA212" s="270"/>
      <c r="AB212" s="270"/>
      <c r="AC212" s="270"/>
      <c r="AD212" s="270"/>
      <c r="AE212" s="270"/>
      <c r="AF212" s="270"/>
      <c r="AG212" s="270"/>
      <c r="AH212" s="270"/>
      <c r="AI212" s="270"/>
      <c r="AJ212" s="270"/>
      <c r="AK212" s="270"/>
      <c r="AL212" s="270"/>
      <c r="AM212" s="270"/>
      <c r="AN212" s="270"/>
      <c r="AO212" s="270"/>
      <c r="AP212" s="270"/>
      <c r="AQ212" s="270"/>
      <c r="AR212" s="270"/>
      <c r="AS212" s="270"/>
      <c r="AT212" s="270"/>
      <c r="AU212" s="270"/>
      <c r="AV212" s="270"/>
      <c r="AW212" s="270"/>
      <c r="AX212" s="270"/>
    </row>
    <row r="213" spans="1:50">
      <c r="A213" s="474"/>
      <c r="B213" s="270"/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  <c r="O213" s="270"/>
      <c r="P213" s="270"/>
      <c r="Q213" s="270"/>
      <c r="R213" s="270"/>
      <c r="S213" s="270"/>
      <c r="T213" s="270"/>
      <c r="U213" s="270"/>
      <c r="V213" s="270"/>
      <c r="W213" s="270"/>
      <c r="X213" s="270"/>
      <c r="Y213" s="270"/>
      <c r="Z213" s="270"/>
      <c r="AA213" s="270"/>
      <c r="AB213" s="270"/>
      <c r="AC213" s="270"/>
      <c r="AD213" s="270"/>
      <c r="AE213" s="270"/>
      <c r="AF213" s="270"/>
      <c r="AG213" s="270"/>
      <c r="AH213" s="270"/>
      <c r="AI213" s="270"/>
      <c r="AJ213" s="270"/>
      <c r="AK213" s="270"/>
      <c r="AL213" s="270"/>
      <c r="AM213" s="270"/>
      <c r="AN213" s="270"/>
      <c r="AO213" s="270"/>
      <c r="AP213" s="270"/>
      <c r="AQ213" s="270"/>
      <c r="AR213" s="270"/>
      <c r="AS213" s="270"/>
      <c r="AT213" s="270"/>
      <c r="AU213" s="270"/>
      <c r="AV213" s="270"/>
      <c r="AW213" s="270"/>
      <c r="AX213" s="270"/>
    </row>
    <row r="214" spans="1:50">
      <c r="A214" s="474"/>
      <c r="B214" s="270"/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  <c r="O214" s="270"/>
      <c r="P214" s="270"/>
      <c r="Q214" s="270"/>
      <c r="R214" s="270"/>
      <c r="S214" s="270"/>
      <c r="T214" s="270"/>
      <c r="U214" s="270"/>
      <c r="V214" s="270"/>
      <c r="W214" s="270"/>
      <c r="X214" s="270"/>
      <c r="Y214" s="270"/>
      <c r="Z214" s="270"/>
      <c r="AA214" s="270"/>
      <c r="AB214" s="270"/>
      <c r="AC214" s="270"/>
      <c r="AD214" s="270"/>
      <c r="AE214" s="270"/>
      <c r="AF214" s="270"/>
      <c r="AG214" s="270"/>
      <c r="AH214" s="270"/>
      <c r="AI214" s="270"/>
      <c r="AJ214" s="270"/>
      <c r="AK214" s="270"/>
      <c r="AL214" s="270"/>
      <c r="AM214" s="270"/>
      <c r="AN214" s="270"/>
      <c r="AO214" s="270"/>
      <c r="AP214" s="270"/>
      <c r="AQ214" s="270"/>
      <c r="AR214" s="270"/>
      <c r="AS214" s="270"/>
      <c r="AT214" s="270"/>
      <c r="AU214" s="270"/>
      <c r="AV214" s="270"/>
      <c r="AW214" s="270"/>
      <c r="AX214" s="270"/>
    </row>
    <row r="215" spans="1:50">
      <c r="A215" s="474"/>
      <c r="B215" s="270"/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  <c r="O215" s="270"/>
      <c r="P215" s="270"/>
      <c r="Q215" s="270"/>
      <c r="R215" s="270"/>
      <c r="S215" s="270"/>
      <c r="T215" s="270"/>
      <c r="U215" s="270"/>
      <c r="V215" s="270"/>
      <c r="W215" s="270"/>
      <c r="X215" s="270"/>
      <c r="Y215" s="270"/>
      <c r="Z215" s="270"/>
      <c r="AA215" s="270"/>
      <c r="AB215" s="270"/>
      <c r="AC215" s="270"/>
      <c r="AD215" s="270"/>
      <c r="AE215" s="270"/>
      <c r="AF215" s="270"/>
      <c r="AG215" s="270"/>
      <c r="AH215" s="270"/>
      <c r="AI215" s="270"/>
      <c r="AJ215" s="270"/>
      <c r="AK215" s="270"/>
      <c r="AL215" s="270"/>
      <c r="AM215" s="270"/>
      <c r="AN215" s="270"/>
      <c r="AO215" s="270"/>
      <c r="AP215" s="270"/>
      <c r="AQ215" s="270"/>
      <c r="AR215" s="270"/>
      <c r="AS215" s="270"/>
      <c r="AT215" s="270"/>
      <c r="AU215" s="270"/>
      <c r="AV215" s="270"/>
      <c r="AW215" s="270"/>
      <c r="AX215" s="270"/>
    </row>
    <row r="216" spans="1:50">
      <c r="A216" s="474"/>
      <c r="B216" s="270"/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  <c r="O216" s="270"/>
      <c r="P216" s="270"/>
      <c r="Q216" s="270"/>
      <c r="R216" s="270"/>
      <c r="S216" s="270"/>
      <c r="T216" s="270"/>
      <c r="U216" s="270"/>
      <c r="V216" s="270"/>
      <c r="W216" s="270"/>
      <c r="X216" s="270"/>
      <c r="Y216" s="270"/>
      <c r="Z216" s="270"/>
      <c r="AA216" s="270"/>
      <c r="AB216" s="270"/>
      <c r="AC216" s="270"/>
      <c r="AD216" s="270"/>
      <c r="AE216" s="270"/>
      <c r="AF216" s="270"/>
      <c r="AG216" s="270"/>
      <c r="AH216" s="270"/>
      <c r="AI216" s="270"/>
      <c r="AJ216" s="270"/>
      <c r="AK216" s="270"/>
      <c r="AL216" s="270"/>
      <c r="AM216" s="270"/>
      <c r="AN216" s="270"/>
      <c r="AO216" s="270"/>
      <c r="AP216" s="270"/>
      <c r="AQ216" s="270"/>
      <c r="AR216" s="270"/>
      <c r="AS216" s="270"/>
      <c r="AT216" s="270"/>
      <c r="AU216" s="270"/>
      <c r="AV216" s="270"/>
      <c r="AW216" s="270"/>
      <c r="AX216" s="270"/>
    </row>
    <row r="217" spans="1:50">
      <c r="A217" s="474"/>
      <c r="B217" s="270"/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  <c r="O217" s="270"/>
      <c r="P217" s="270"/>
      <c r="Q217" s="270"/>
      <c r="R217" s="270"/>
      <c r="S217" s="270"/>
      <c r="T217" s="270"/>
      <c r="U217" s="270"/>
      <c r="V217" s="270"/>
      <c r="W217" s="270"/>
      <c r="X217" s="270"/>
      <c r="Y217" s="270"/>
      <c r="Z217" s="270"/>
      <c r="AA217" s="270"/>
      <c r="AB217" s="270"/>
      <c r="AC217" s="270"/>
      <c r="AD217" s="270"/>
      <c r="AE217" s="270"/>
      <c r="AF217" s="270"/>
      <c r="AG217" s="270"/>
      <c r="AH217" s="270"/>
      <c r="AI217" s="270"/>
      <c r="AJ217" s="270"/>
      <c r="AK217" s="270"/>
      <c r="AL217" s="270"/>
      <c r="AM217" s="270"/>
      <c r="AN217" s="270"/>
      <c r="AO217" s="270"/>
      <c r="AP217" s="270"/>
      <c r="AQ217" s="270"/>
      <c r="AR217" s="270"/>
      <c r="AS217" s="270"/>
      <c r="AT217" s="270"/>
      <c r="AU217" s="270"/>
      <c r="AV217" s="270"/>
      <c r="AW217" s="270"/>
      <c r="AX217" s="270"/>
    </row>
    <row r="218" spans="1:50">
      <c r="A218" s="474"/>
      <c r="B218" s="270"/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  <c r="O218" s="270"/>
      <c r="P218" s="270"/>
      <c r="Q218" s="270"/>
      <c r="R218" s="270"/>
      <c r="S218" s="270"/>
      <c r="T218" s="270"/>
      <c r="U218" s="270"/>
      <c r="V218" s="270"/>
      <c r="W218" s="270"/>
      <c r="X218" s="270"/>
      <c r="Y218" s="270"/>
      <c r="Z218" s="270"/>
      <c r="AA218" s="270"/>
      <c r="AB218" s="270"/>
      <c r="AC218" s="270"/>
      <c r="AD218" s="270"/>
      <c r="AE218" s="270"/>
      <c r="AF218" s="270"/>
      <c r="AG218" s="270"/>
      <c r="AH218" s="270"/>
      <c r="AI218" s="270"/>
      <c r="AJ218" s="270"/>
      <c r="AK218" s="270"/>
      <c r="AL218" s="270"/>
      <c r="AM218" s="270"/>
      <c r="AN218" s="270"/>
      <c r="AO218" s="270"/>
      <c r="AP218" s="270"/>
      <c r="AQ218" s="270"/>
      <c r="AR218" s="270"/>
      <c r="AS218" s="270"/>
      <c r="AT218" s="270"/>
      <c r="AU218" s="270"/>
      <c r="AV218" s="270"/>
      <c r="AW218" s="270"/>
      <c r="AX218" s="270"/>
    </row>
    <row r="219" spans="1:50">
      <c r="A219" s="474"/>
      <c r="B219" s="270"/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  <c r="O219" s="270"/>
      <c r="P219" s="270"/>
      <c r="Q219" s="270"/>
      <c r="R219" s="270"/>
      <c r="S219" s="270"/>
      <c r="T219" s="270"/>
      <c r="U219" s="270"/>
      <c r="V219" s="270"/>
      <c r="W219" s="270"/>
      <c r="X219" s="270"/>
      <c r="Y219" s="270"/>
      <c r="Z219" s="270"/>
      <c r="AA219" s="270"/>
      <c r="AB219" s="270"/>
      <c r="AC219" s="270"/>
      <c r="AD219" s="270"/>
      <c r="AE219" s="270"/>
      <c r="AF219" s="270"/>
      <c r="AG219" s="270"/>
      <c r="AH219" s="270"/>
      <c r="AI219" s="270"/>
      <c r="AJ219" s="270"/>
      <c r="AK219" s="270"/>
      <c r="AL219" s="270"/>
      <c r="AM219" s="270"/>
      <c r="AN219" s="270"/>
      <c r="AO219" s="270"/>
      <c r="AP219" s="270"/>
      <c r="AQ219" s="270"/>
      <c r="AR219" s="270"/>
      <c r="AS219" s="270"/>
      <c r="AT219" s="270"/>
      <c r="AU219" s="270"/>
      <c r="AV219" s="270"/>
      <c r="AW219" s="270"/>
      <c r="AX219" s="270"/>
    </row>
    <row r="220" spans="1:50">
      <c r="A220" s="474"/>
      <c r="B220" s="270"/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  <c r="O220" s="270"/>
      <c r="P220" s="270"/>
      <c r="Q220" s="270"/>
      <c r="R220" s="270"/>
      <c r="S220" s="270"/>
      <c r="T220" s="270"/>
      <c r="U220" s="270"/>
      <c r="V220" s="270"/>
      <c r="W220" s="270"/>
      <c r="X220" s="270"/>
      <c r="Y220" s="270"/>
      <c r="Z220" s="270"/>
      <c r="AA220" s="270"/>
      <c r="AB220" s="270"/>
      <c r="AC220" s="270"/>
      <c r="AD220" s="270"/>
      <c r="AE220" s="270"/>
      <c r="AF220" s="270"/>
      <c r="AG220" s="270"/>
      <c r="AH220" s="270"/>
      <c r="AI220" s="270"/>
      <c r="AJ220" s="270"/>
      <c r="AK220" s="270"/>
      <c r="AL220" s="270"/>
      <c r="AM220" s="270"/>
      <c r="AN220" s="270"/>
      <c r="AO220" s="270"/>
      <c r="AP220" s="270"/>
      <c r="AQ220" s="270"/>
      <c r="AR220" s="270"/>
      <c r="AS220" s="270"/>
      <c r="AT220" s="270"/>
      <c r="AU220" s="270"/>
      <c r="AV220" s="270"/>
      <c r="AW220" s="270"/>
      <c r="AX220" s="270"/>
    </row>
    <row r="221" spans="1:50">
      <c r="A221" s="474"/>
      <c r="B221" s="270"/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  <c r="O221" s="270"/>
      <c r="P221" s="270"/>
      <c r="Q221" s="270"/>
      <c r="R221" s="270"/>
      <c r="S221" s="270"/>
      <c r="T221" s="270"/>
      <c r="U221" s="270"/>
      <c r="V221" s="270"/>
      <c r="W221" s="270"/>
      <c r="X221" s="270"/>
      <c r="Y221" s="270"/>
      <c r="Z221" s="270"/>
      <c r="AA221" s="270"/>
      <c r="AB221" s="270"/>
      <c r="AC221" s="270"/>
      <c r="AD221" s="270"/>
      <c r="AE221" s="270"/>
      <c r="AF221" s="270"/>
      <c r="AG221" s="270"/>
      <c r="AH221" s="270"/>
      <c r="AI221" s="270"/>
      <c r="AJ221" s="270"/>
      <c r="AK221" s="270"/>
      <c r="AL221" s="270"/>
      <c r="AM221" s="270"/>
      <c r="AN221" s="270"/>
      <c r="AO221" s="270"/>
      <c r="AP221" s="270"/>
      <c r="AQ221" s="270"/>
      <c r="AR221" s="270"/>
      <c r="AS221" s="270"/>
      <c r="AT221" s="270"/>
      <c r="AU221" s="270"/>
      <c r="AV221" s="270"/>
      <c r="AW221" s="270"/>
      <c r="AX221" s="270"/>
    </row>
    <row r="222" spans="1:50">
      <c r="A222" s="474"/>
      <c r="B222" s="270"/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  <c r="O222" s="270"/>
      <c r="P222" s="270"/>
      <c r="Q222" s="270"/>
      <c r="R222" s="270"/>
      <c r="S222" s="270"/>
      <c r="T222" s="270"/>
      <c r="U222" s="270"/>
      <c r="V222" s="270"/>
      <c r="W222" s="270"/>
      <c r="X222" s="270"/>
      <c r="Y222" s="270"/>
      <c r="Z222" s="270"/>
      <c r="AA222" s="270"/>
      <c r="AB222" s="270"/>
      <c r="AC222" s="270"/>
      <c r="AD222" s="270"/>
      <c r="AE222" s="270"/>
      <c r="AF222" s="270"/>
      <c r="AG222" s="270"/>
      <c r="AH222" s="270"/>
      <c r="AI222" s="270"/>
      <c r="AJ222" s="270"/>
      <c r="AK222" s="270"/>
      <c r="AL222" s="270"/>
      <c r="AM222" s="270"/>
      <c r="AN222" s="270"/>
      <c r="AO222" s="270"/>
      <c r="AP222" s="270"/>
      <c r="AQ222" s="270"/>
      <c r="AR222" s="270"/>
      <c r="AS222" s="270"/>
      <c r="AT222" s="270"/>
      <c r="AU222" s="270"/>
      <c r="AV222" s="270"/>
      <c r="AW222" s="270"/>
      <c r="AX222" s="270"/>
    </row>
    <row r="223" spans="1:50">
      <c r="A223" s="474"/>
      <c r="B223" s="270"/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  <c r="O223" s="270"/>
      <c r="P223" s="270"/>
      <c r="Q223" s="270"/>
      <c r="R223" s="270"/>
      <c r="S223" s="270"/>
      <c r="T223" s="270"/>
      <c r="U223" s="270"/>
      <c r="V223" s="270"/>
      <c r="W223" s="270"/>
      <c r="X223" s="270"/>
      <c r="Y223" s="270"/>
      <c r="Z223" s="270"/>
      <c r="AA223" s="270"/>
      <c r="AB223" s="270"/>
      <c r="AC223" s="270"/>
      <c r="AD223" s="270"/>
      <c r="AE223" s="270"/>
      <c r="AF223" s="270"/>
      <c r="AG223" s="270"/>
      <c r="AH223" s="270"/>
      <c r="AI223" s="270"/>
      <c r="AJ223" s="270"/>
      <c r="AK223" s="270"/>
      <c r="AL223" s="270"/>
      <c r="AM223" s="270"/>
      <c r="AN223" s="270"/>
      <c r="AO223" s="270"/>
      <c r="AP223" s="270"/>
      <c r="AQ223" s="270"/>
      <c r="AR223" s="270"/>
      <c r="AS223" s="270"/>
      <c r="AT223" s="270"/>
      <c r="AU223" s="270"/>
      <c r="AV223" s="270"/>
      <c r="AW223" s="270"/>
      <c r="AX223" s="270"/>
    </row>
    <row r="224" spans="1:50">
      <c r="A224" s="474"/>
      <c r="B224" s="270"/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  <c r="O224" s="270"/>
      <c r="P224" s="270"/>
      <c r="Q224" s="270"/>
      <c r="R224" s="270"/>
      <c r="S224" s="270"/>
      <c r="T224" s="270"/>
      <c r="U224" s="270"/>
      <c r="V224" s="270"/>
      <c r="W224" s="270"/>
      <c r="X224" s="270"/>
      <c r="Y224" s="270"/>
      <c r="Z224" s="270"/>
      <c r="AA224" s="270"/>
      <c r="AB224" s="270"/>
      <c r="AC224" s="270"/>
      <c r="AD224" s="270"/>
      <c r="AE224" s="270"/>
      <c r="AF224" s="270"/>
      <c r="AG224" s="270"/>
      <c r="AH224" s="270"/>
      <c r="AI224" s="270"/>
      <c r="AJ224" s="270"/>
      <c r="AK224" s="270"/>
      <c r="AL224" s="270"/>
      <c r="AM224" s="270"/>
      <c r="AN224" s="270"/>
      <c r="AO224" s="270"/>
      <c r="AP224" s="270"/>
      <c r="AQ224" s="270"/>
      <c r="AR224" s="270"/>
      <c r="AS224" s="270"/>
      <c r="AT224" s="270"/>
      <c r="AU224" s="270"/>
      <c r="AV224" s="270"/>
      <c r="AW224" s="270"/>
      <c r="AX224" s="270"/>
    </row>
    <row r="225" spans="1:50">
      <c r="A225" s="474"/>
      <c r="B225" s="270"/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  <c r="O225" s="270"/>
      <c r="P225" s="270"/>
      <c r="Q225" s="270"/>
      <c r="R225" s="270"/>
      <c r="S225" s="270"/>
      <c r="T225" s="270"/>
      <c r="U225" s="270"/>
      <c r="V225" s="270"/>
      <c r="W225" s="270"/>
      <c r="X225" s="270"/>
      <c r="Y225" s="270"/>
      <c r="Z225" s="270"/>
      <c r="AA225" s="270"/>
      <c r="AB225" s="270"/>
      <c r="AC225" s="270"/>
      <c r="AD225" s="270"/>
      <c r="AE225" s="270"/>
      <c r="AF225" s="270"/>
      <c r="AG225" s="270"/>
      <c r="AH225" s="270"/>
      <c r="AI225" s="270"/>
      <c r="AJ225" s="270"/>
      <c r="AK225" s="270"/>
      <c r="AL225" s="270"/>
      <c r="AM225" s="270"/>
      <c r="AN225" s="270"/>
      <c r="AO225" s="270"/>
      <c r="AP225" s="270"/>
      <c r="AQ225" s="270"/>
      <c r="AR225" s="270"/>
      <c r="AS225" s="270"/>
      <c r="AT225" s="270"/>
      <c r="AU225" s="270"/>
      <c r="AV225" s="270"/>
      <c r="AW225" s="270"/>
      <c r="AX225" s="270"/>
    </row>
    <row r="226" spans="1:50">
      <c r="A226" s="474"/>
      <c r="B226" s="270"/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  <c r="O226" s="270"/>
      <c r="P226" s="270"/>
      <c r="Q226" s="270"/>
      <c r="R226" s="270"/>
      <c r="S226" s="270"/>
      <c r="T226" s="270"/>
      <c r="U226" s="270"/>
      <c r="V226" s="270"/>
      <c r="W226" s="270"/>
      <c r="X226" s="270"/>
      <c r="Y226" s="270"/>
      <c r="Z226" s="270"/>
      <c r="AA226" s="270"/>
      <c r="AB226" s="270"/>
      <c r="AC226" s="270"/>
      <c r="AD226" s="270"/>
      <c r="AE226" s="270"/>
      <c r="AF226" s="270"/>
      <c r="AG226" s="270"/>
      <c r="AH226" s="270"/>
      <c r="AI226" s="270"/>
      <c r="AJ226" s="270"/>
      <c r="AK226" s="270"/>
      <c r="AL226" s="270"/>
      <c r="AM226" s="270"/>
      <c r="AN226" s="270"/>
      <c r="AO226" s="270"/>
      <c r="AP226" s="270"/>
      <c r="AQ226" s="270"/>
      <c r="AR226" s="270"/>
      <c r="AS226" s="270"/>
      <c r="AT226" s="270"/>
      <c r="AU226" s="270"/>
      <c r="AV226" s="270"/>
      <c r="AW226" s="270"/>
      <c r="AX226" s="270"/>
    </row>
    <row r="227" spans="1:50">
      <c r="A227" s="474"/>
      <c r="B227" s="270"/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  <c r="O227" s="270"/>
      <c r="P227" s="270"/>
      <c r="Q227" s="270"/>
      <c r="R227" s="270"/>
      <c r="S227" s="270"/>
      <c r="T227" s="270"/>
      <c r="U227" s="270"/>
      <c r="V227" s="270"/>
      <c r="W227" s="270"/>
      <c r="X227" s="270"/>
      <c r="Y227" s="270"/>
      <c r="Z227" s="270"/>
      <c r="AA227" s="270"/>
      <c r="AB227" s="270"/>
      <c r="AC227" s="270"/>
      <c r="AD227" s="270"/>
      <c r="AE227" s="270"/>
      <c r="AF227" s="270"/>
      <c r="AG227" s="270"/>
      <c r="AH227" s="270"/>
      <c r="AI227" s="270"/>
      <c r="AJ227" s="270"/>
      <c r="AK227" s="270"/>
      <c r="AL227" s="270"/>
      <c r="AM227" s="270"/>
      <c r="AN227" s="270"/>
      <c r="AO227" s="270"/>
      <c r="AP227" s="270"/>
      <c r="AQ227" s="270"/>
      <c r="AR227" s="270"/>
      <c r="AS227" s="270"/>
      <c r="AT227" s="270"/>
      <c r="AU227" s="270"/>
      <c r="AV227" s="270"/>
      <c r="AW227" s="270"/>
      <c r="AX227" s="270"/>
    </row>
    <row r="228" spans="1:50">
      <c r="A228" s="474"/>
      <c r="B228" s="270"/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  <c r="O228" s="270"/>
      <c r="P228" s="270"/>
      <c r="Q228" s="270"/>
      <c r="R228" s="270"/>
      <c r="S228" s="270"/>
      <c r="T228" s="270"/>
      <c r="U228" s="270"/>
      <c r="V228" s="270"/>
      <c r="W228" s="270"/>
      <c r="X228" s="270"/>
      <c r="Y228" s="270"/>
      <c r="Z228" s="270"/>
      <c r="AA228" s="270"/>
      <c r="AB228" s="270"/>
      <c r="AC228" s="270"/>
      <c r="AD228" s="270"/>
      <c r="AE228" s="270"/>
      <c r="AF228" s="270"/>
      <c r="AG228" s="270"/>
      <c r="AH228" s="270"/>
      <c r="AI228" s="270"/>
      <c r="AJ228" s="270"/>
      <c r="AK228" s="270"/>
      <c r="AL228" s="270"/>
      <c r="AM228" s="270"/>
      <c r="AN228" s="270"/>
      <c r="AO228" s="270"/>
      <c r="AP228" s="270"/>
      <c r="AQ228" s="270"/>
      <c r="AR228" s="270"/>
      <c r="AS228" s="270"/>
      <c r="AT228" s="270"/>
      <c r="AU228" s="270"/>
      <c r="AV228" s="270"/>
      <c r="AW228" s="270"/>
      <c r="AX228" s="270"/>
    </row>
    <row r="229" spans="1:50">
      <c r="A229" s="474"/>
      <c r="B229" s="270"/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  <c r="O229" s="270"/>
      <c r="P229" s="270"/>
      <c r="Q229" s="270"/>
      <c r="R229" s="270"/>
      <c r="S229" s="270"/>
      <c r="T229" s="270"/>
      <c r="U229" s="270"/>
      <c r="V229" s="270"/>
      <c r="W229" s="270"/>
      <c r="X229" s="270"/>
      <c r="Y229" s="270"/>
      <c r="Z229" s="270"/>
      <c r="AA229" s="270"/>
      <c r="AB229" s="270"/>
      <c r="AC229" s="270"/>
      <c r="AD229" s="270"/>
      <c r="AE229" s="270"/>
      <c r="AF229" s="270"/>
      <c r="AG229" s="270"/>
      <c r="AH229" s="270"/>
      <c r="AI229" s="270"/>
      <c r="AJ229" s="270"/>
      <c r="AK229" s="270"/>
      <c r="AL229" s="270"/>
      <c r="AM229" s="270"/>
      <c r="AN229" s="270"/>
      <c r="AO229" s="270"/>
      <c r="AP229" s="270"/>
      <c r="AQ229" s="270"/>
      <c r="AR229" s="270"/>
      <c r="AS229" s="270"/>
      <c r="AT229" s="270"/>
      <c r="AU229" s="270"/>
      <c r="AV229" s="270"/>
      <c r="AW229" s="270"/>
      <c r="AX229" s="270"/>
    </row>
    <row r="230" spans="1:50">
      <c r="A230" s="474"/>
      <c r="B230" s="270"/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  <c r="O230" s="270"/>
      <c r="P230" s="270"/>
      <c r="Q230" s="270"/>
      <c r="R230" s="270"/>
      <c r="S230" s="270"/>
      <c r="T230" s="270"/>
      <c r="U230" s="270"/>
      <c r="V230" s="270"/>
      <c r="W230" s="270"/>
      <c r="X230" s="270"/>
      <c r="Y230" s="270"/>
      <c r="Z230" s="270"/>
      <c r="AA230" s="270"/>
      <c r="AB230" s="270"/>
      <c r="AC230" s="270"/>
      <c r="AD230" s="270"/>
      <c r="AE230" s="270"/>
      <c r="AF230" s="270"/>
      <c r="AG230" s="270"/>
      <c r="AH230" s="270"/>
      <c r="AI230" s="270"/>
      <c r="AJ230" s="270"/>
      <c r="AK230" s="270"/>
      <c r="AL230" s="270"/>
      <c r="AM230" s="270"/>
      <c r="AN230" s="270"/>
      <c r="AO230" s="270"/>
      <c r="AP230" s="270"/>
      <c r="AQ230" s="270"/>
      <c r="AR230" s="270"/>
      <c r="AS230" s="270"/>
      <c r="AT230" s="270"/>
      <c r="AU230" s="270"/>
      <c r="AV230" s="270"/>
      <c r="AW230" s="270"/>
      <c r="AX230" s="270"/>
    </row>
    <row r="231" spans="1:50">
      <c r="A231" s="474"/>
      <c r="B231" s="270"/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  <c r="O231" s="270"/>
      <c r="P231" s="270"/>
      <c r="Q231" s="270"/>
      <c r="R231" s="270"/>
      <c r="S231" s="270"/>
      <c r="T231" s="270"/>
      <c r="U231" s="270"/>
      <c r="V231" s="270"/>
      <c r="W231" s="270"/>
      <c r="X231" s="270"/>
      <c r="Y231" s="270"/>
      <c r="Z231" s="270"/>
      <c r="AA231" s="270"/>
      <c r="AB231" s="270"/>
      <c r="AC231" s="270"/>
      <c r="AD231" s="270"/>
      <c r="AE231" s="270"/>
      <c r="AF231" s="270"/>
      <c r="AG231" s="270"/>
      <c r="AH231" s="270"/>
      <c r="AI231" s="270"/>
      <c r="AJ231" s="270"/>
      <c r="AK231" s="270"/>
      <c r="AL231" s="270"/>
      <c r="AM231" s="270"/>
      <c r="AN231" s="270"/>
      <c r="AO231" s="270"/>
      <c r="AP231" s="270"/>
      <c r="AQ231" s="270"/>
      <c r="AR231" s="270"/>
      <c r="AS231" s="270"/>
      <c r="AT231" s="270"/>
      <c r="AU231" s="270"/>
      <c r="AV231" s="270"/>
      <c r="AW231" s="270"/>
      <c r="AX231" s="270"/>
    </row>
    <row r="232" spans="1:50">
      <c r="A232" s="474"/>
      <c r="B232" s="270"/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  <c r="O232" s="270"/>
      <c r="P232" s="270"/>
      <c r="Q232" s="270"/>
      <c r="R232" s="270"/>
      <c r="S232" s="270"/>
      <c r="T232" s="270"/>
      <c r="U232" s="270"/>
      <c r="V232" s="270"/>
      <c r="W232" s="270"/>
      <c r="X232" s="270"/>
      <c r="Y232" s="270"/>
      <c r="Z232" s="270"/>
      <c r="AA232" s="270"/>
      <c r="AB232" s="270"/>
      <c r="AC232" s="270"/>
      <c r="AD232" s="270"/>
      <c r="AE232" s="270"/>
      <c r="AF232" s="270"/>
      <c r="AG232" s="270"/>
      <c r="AH232" s="270"/>
      <c r="AI232" s="270"/>
      <c r="AJ232" s="270"/>
      <c r="AK232" s="270"/>
      <c r="AL232" s="270"/>
      <c r="AM232" s="270"/>
      <c r="AN232" s="270"/>
      <c r="AO232" s="270"/>
      <c r="AP232" s="270"/>
      <c r="AQ232" s="270"/>
      <c r="AR232" s="270"/>
      <c r="AS232" s="270"/>
      <c r="AT232" s="270"/>
      <c r="AU232" s="270"/>
      <c r="AV232" s="270"/>
      <c r="AW232" s="270"/>
      <c r="AX232" s="270"/>
    </row>
    <row r="233" spans="1:50">
      <c r="A233" s="474"/>
      <c r="B233" s="270"/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  <c r="O233" s="270"/>
      <c r="P233" s="270"/>
      <c r="Q233" s="270"/>
      <c r="R233" s="270"/>
      <c r="S233" s="270"/>
      <c r="T233" s="270"/>
      <c r="U233" s="270"/>
      <c r="V233" s="270"/>
      <c r="W233" s="270"/>
      <c r="X233" s="270"/>
      <c r="Y233" s="270"/>
      <c r="Z233" s="270"/>
      <c r="AA233" s="270"/>
      <c r="AB233" s="270"/>
      <c r="AC233" s="270"/>
      <c r="AD233" s="270"/>
      <c r="AE233" s="270"/>
      <c r="AF233" s="270"/>
      <c r="AG233" s="270"/>
      <c r="AH233" s="270"/>
      <c r="AI233" s="270"/>
      <c r="AJ233" s="270"/>
      <c r="AK233" s="270"/>
      <c r="AL233" s="270"/>
      <c r="AM233" s="270"/>
      <c r="AN233" s="270"/>
      <c r="AO233" s="270"/>
      <c r="AP233" s="270"/>
      <c r="AQ233" s="270"/>
      <c r="AR233" s="270"/>
      <c r="AS233" s="270"/>
      <c r="AT233" s="270"/>
      <c r="AU233" s="270"/>
      <c r="AV233" s="270"/>
      <c r="AW233" s="270"/>
      <c r="AX233" s="270"/>
    </row>
    <row r="234" spans="1:50">
      <c r="A234" s="474"/>
      <c r="B234" s="270"/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  <c r="AA234" s="270"/>
      <c r="AB234" s="270"/>
      <c r="AC234" s="270"/>
      <c r="AD234" s="270"/>
      <c r="AE234" s="270"/>
      <c r="AF234" s="270"/>
      <c r="AG234" s="270"/>
      <c r="AH234" s="270"/>
      <c r="AI234" s="270"/>
      <c r="AJ234" s="270"/>
      <c r="AK234" s="270"/>
      <c r="AL234" s="270"/>
      <c r="AM234" s="270"/>
      <c r="AN234" s="270"/>
      <c r="AO234" s="270"/>
      <c r="AP234" s="270"/>
      <c r="AQ234" s="270"/>
      <c r="AR234" s="270"/>
      <c r="AS234" s="270"/>
      <c r="AT234" s="270"/>
      <c r="AU234" s="270"/>
      <c r="AV234" s="270"/>
      <c r="AW234" s="270"/>
      <c r="AX234" s="270"/>
    </row>
    <row r="235" spans="1:50">
      <c r="A235" s="474"/>
      <c r="B235" s="270"/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  <c r="O235" s="270"/>
      <c r="P235" s="270"/>
      <c r="Q235" s="270"/>
      <c r="R235" s="270"/>
      <c r="S235" s="270"/>
      <c r="T235" s="270"/>
      <c r="U235" s="270"/>
      <c r="V235" s="270"/>
      <c r="W235" s="270"/>
      <c r="X235" s="270"/>
      <c r="Y235" s="270"/>
      <c r="Z235" s="270"/>
      <c r="AA235" s="270"/>
      <c r="AB235" s="270"/>
      <c r="AC235" s="270"/>
      <c r="AD235" s="270"/>
      <c r="AE235" s="270"/>
      <c r="AF235" s="270"/>
      <c r="AG235" s="270"/>
      <c r="AH235" s="270"/>
      <c r="AI235" s="270"/>
      <c r="AJ235" s="270"/>
      <c r="AK235" s="270"/>
      <c r="AL235" s="270"/>
      <c r="AM235" s="270"/>
      <c r="AN235" s="270"/>
      <c r="AO235" s="270"/>
      <c r="AP235" s="270"/>
      <c r="AQ235" s="270"/>
      <c r="AR235" s="270"/>
      <c r="AS235" s="270"/>
      <c r="AT235" s="270"/>
      <c r="AU235" s="270"/>
      <c r="AV235" s="270"/>
      <c r="AW235" s="270"/>
      <c r="AX235" s="270"/>
    </row>
    <row r="236" spans="1:50">
      <c r="A236" s="474"/>
      <c r="B236" s="270"/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  <c r="X236" s="270"/>
      <c r="Y236" s="270"/>
      <c r="Z236" s="270"/>
      <c r="AA236" s="270"/>
      <c r="AB236" s="270"/>
      <c r="AC236" s="270"/>
      <c r="AD236" s="270"/>
      <c r="AE236" s="270"/>
      <c r="AF236" s="270"/>
      <c r="AG236" s="270"/>
      <c r="AH236" s="270"/>
      <c r="AI236" s="270"/>
      <c r="AJ236" s="270"/>
      <c r="AK236" s="270"/>
      <c r="AL236" s="270"/>
      <c r="AM236" s="270"/>
      <c r="AN236" s="270"/>
      <c r="AO236" s="270"/>
      <c r="AP236" s="270"/>
      <c r="AQ236" s="270"/>
      <c r="AR236" s="270"/>
      <c r="AS236" s="270"/>
      <c r="AT236" s="270"/>
      <c r="AU236" s="270"/>
      <c r="AV236" s="270"/>
      <c r="AW236" s="270"/>
      <c r="AX236" s="270"/>
    </row>
    <row r="237" spans="1:50">
      <c r="A237" s="474"/>
      <c r="B237" s="270"/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  <c r="X237" s="270"/>
      <c r="Y237" s="270"/>
      <c r="Z237" s="270"/>
      <c r="AA237" s="270"/>
      <c r="AB237" s="270"/>
      <c r="AC237" s="270"/>
      <c r="AD237" s="270"/>
      <c r="AE237" s="270"/>
      <c r="AF237" s="270"/>
      <c r="AG237" s="270"/>
      <c r="AH237" s="270"/>
      <c r="AI237" s="270"/>
      <c r="AJ237" s="270"/>
      <c r="AK237" s="270"/>
      <c r="AL237" s="270"/>
      <c r="AM237" s="270"/>
      <c r="AN237" s="270"/>
      <c r="AO237" s="270"/>
      <c r="AP237" s="270"/>
      <c r="AQ237" s="270"/>
      <c r="AR237" s="270"/>
      <c r="AS237" s="270"/>
      <c r="AT237" s="270"/>
      <c r="AU237" s="270"/>
      <c r="AV237" s="270"/>
      <c r="AW237" s="270"/>
      <c r="AX237" s="270"/>
    </row>
    <row r="238" spans="1:50">
      <c r="A238" s="474"/>
      <c r="B238" s="270"/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  <c r="O238" s="270"/>
      <c r="P238" s="270"/>
      <c r="Q238" s="270"/>
      <c r="R238" s="270"/>
      <c r="S238" s="270"/>
      <c r="T238" s="270"/>
      <c r="U238" s="270"/>
      <c r="V238" s="270"/>
      <c r="W238" s="270"/>
      <c r="X238" s="270"/>
      <c r="Y238" s="270"/>
      <c r="Z238" s="270"/>
      <c r="AA238" s="270"/>
      <c r="AB238" s="270"/>
      <c r="AC238" s="270"/>
      <c r="AD238" s="270"/>
      <c r="AE238" s="270"/>
      <c r="AF238" s="270"/>
      <c r="AG238" s="270"/>
      <c r="AH238" s="270"/>
      <c r="AI238" s="270"/>
      <c r="AJ238" s="270"/>
      <c r="AK238" s="270"/>
      <c r="AL238" s="270"/>
      <c r="AM238" s="270"/>
      <c r="AN238" s="270"/>
      <c r="AO238" s="270"/>
      <c r="AP238" s="270"/>
      <c r="AQ238" s="270"/>
      <c r="AR238" s="270"/>
      <c r="AS238" s="270"/>
      <c r="AT238" s="270"/>
      <c r="AU238" s="270"/>
      <c r="AV238" s="270"/>
      <c r="AW238" s="270"/>
      <c r="AX238" s="270"/>
    </row>
    <row r="239" spans="1:50">
      <c r="A239" s="474"/>
      <c r="B239" s="270"/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  <c r="X239" s="270"/>
      <c r="Y239" s="270"/>
      <c r="Z239" s="270"/>
      <c r="AA239" s="270"/>
      <c r="AB239" s="270"/>
      <c r="AC239" s="270"/>
      <c r="AD239" s="270"/>
      <c r="AE239" s="270"/>
      <c r="AF239" s="270"/>
      <c r="AG239" s="270"/>
      <c r="AH239" s="270"/>
      <c r="AI239" s="270"/>
      <c r="AJ239" s="270"/>
      <c r="AK239" s="270"/>
      <c r="AL239" s="270"/>
      <c r="AM239" s="270"/>
      <c r="AN239" s="270"/>
      <c r="AO239" s="270"/>
      <c r="AP239" s="270"/>
      <c r="AQ239" s="270"/>
      <c r="AR239" s="270"/>
      <c r="AS239" s="270"/>
      <c r="AT239" s="270"/>
      <c r="AU239" s="270"/>
      <c r="AV239" s="270"/>
      <c r="AW239" s="270"/>
      <c r="AX239" s="270"/>
    </row>
    <row r="240" spans="1:50">
      <c r="A240" s="474"/>
      <c r="B240" s="270"/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270"/>
      <c r="T240" s="270"/>
      <c r="U240" s="270"/>
      <c r="V240" s="270"/>
      <c r="W240" s="270"/>
      <c r="X240" s="270"/>
      <c r="Y240" s="270"/>
      <c r="Z240" s="270"/>
      <c r="AA240" s="270"/>
      <c r="AB240" s="270"/>
      <c r="AC240" s="270"/>
      <c r="AD240" s="270"/>
      <c r="AE240" s="270"/>
      <c r="AF240" s="270"/>
      <c r="AG240" s="270"/>
      <c r="AH240" s="270"/>
      <c r="AI240" s="270"/>
      <c r="AJ240" s="270"/>
      <c r="AK240" s="270"/>
      <c r="AL240" s="270"/>
      <c r="AM240" s="270"/>
      <c r="AN240" s="270"/>
      <c r="AO240" s="270"/>
      <c r="AP240" s="270"/>
      <c r="AQ240" s="270"/>
      <c r="AR240" s="270"/>
      <c r="AS240" s="270"/>
      <c r="AT240" s="270"/>
      <c r="AU240" s="270"/>
      <c r="AV240" s="270"/>
      <c r="AW240" s="270"/>
      <c r="AX240" s="270"/>
    </row>
    <row r="241" spans="1:50">
      <c r="A241" s="474"/>
      <c r="B241" s="270"/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  <c r="O241" s="270"/>
      <c r="P241" s="270"/>
      <c r="Q241" s="270"/>
      <c r="R241" s="270"/>
      <c r="S241" s="270"/>
      <c r="T241" s="270"/>
      <c r="U241" s="270"/>
      <c r="V241" s="270"/>
      <c r="W241" s="270"/>
      <c r="X241" s="270"/>
      <c r="Y241" s="270"/>
      <c r="Z241" s="270"/>
      <c r="AA241" s="270"/>
      <c r="AB241" s="270"/>
      <c r="AC241" s="270"/>
      <c r="AD241" s="270"/>
      <c r="AE241" s="270"/>
      <c r="AF241" s="270"/>
      <c r="AG241" s="270"/>
      <c r="AH241" s="270"/>
      <c r="AI241" s="270"/>
      <c r="AJ241" s="270"/>
      <c r="AK241" s="270"/>
      <c r="AL241" s="270"/>
      <c r="AM241" s="270"/>
      <c r="AN241" s="270"/>
      <c r="AO241" s="270"/>
      <c r="AP241" s="270"/>
      <c r="AQ241" s="270"/>
      <c r="AR241" s="270"/>
      <c r="AS241" s="270"/>
      <c r="AT241" s="270"/>
      <c r="AU241" s="270"/>
      <c r="AV241" s="270"/>
      <c r="AW241" s="270"/>
      <c r="AX241" s="270"/>
    </row>
    <row r="242" spans="1:50">
      <c r="A242" s="474"/>
      <c r="B242" s="270"/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  <c r="O242" s="270"/>
      <c r="P242" s="270"/>
      <c r="Q242" s="270"/>
      <c r="R242" s="270"/>
      <c r="S242" s="270"/>
      <c r="T242" s="270"/>
      <c r="U242" s="270"/>
      <c r="V242" s="270"/>
      <c r="W242" s="270"/>
      <c r="X242" s="270"/>
      <c r="Y242" s="270"/>
      <c r="Z242" s="270"/>
      <c r="AA242" s="270"/>
      <c r="AB242" s="270"/>
      <c r="AC242" s="270"/>
      <c r="AD242" s="270"/>
      <c r="AE242" s="270"/>
      <c r="AF242" s="270"/>
      <c r="AG242" s="270"/>
      <c r="AH242" s="270"/>
      <c r="AI242" s="270"/>
      <c r="AJ242" s="270"/>
      <c r="AK242" s="270"/>
      <c r="AL242" s="270"/>
      <c r="AM242" s="270"/>
      <c r="AN242" s="270"/>
      <c r="AO242" s="270"/>
      <c r="AP242" s="270"/>
      <c r="AQ242" s="270"/>
      <c r="AR242" s="270"/>
      <c r="AS242" s="270"/>
      <c r="AT242" s="270"/>
      <c r="AU242" s="270"/>
      <c r="AV242" s="270"/>
      <c r="AW242" s="270"/>
      <c r="AX242" s="270"/>
    </row>
    <row r="243" spans="1:50">
      <c r="A243" s="474"/>
      <c r="B243" s="270"/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  <c r="O243" s="270"/>
      <c r="P243" s="270"/>
      <c r="Q243" s="270"/>
      <c r="R243" s="270"/>
      <c r="S243" s="270"/>
      <c r="T243" s="270"/>
      <c r="U243" s="270"/>
      <c r="V243" s="270"/>
      <c r="W243" s="270"/>
      <c r="X243" s="270"/>
      <c r="Y243" s="270"/>
      <c r="Z243" s="270"/>
      <c r="AA243" s="270"/>
      <c r="AB243" s="270"/>
      <c r="AC243" s="270"/>
      <c r="AD243" s="270"/>
      <c r="AE243" s="270"/>
      <c r="AF243" s="270"/>
      <c r="AG243" s="270"/>
      <c r="AH243" s="270"/>
      <c r="AI243" s="270"/>
      <c r="AJ243" s="270"/>
      <c r="AK243" s="270"/>
      <c r="AL243" s="270"/>
      <c r="AM243" s="270"/>
      <c r="AN243" s="270"/>
      <c r="AO243" s="270"/>
      <c r="AP243" s="270"/>
      <c r="AQ243" s="270"/>
      <c r="AR243" s="270"/>
      <c r="AS243" s="270"/>
      <c r="AT243" s="270"/>
      <c r="AU243" s="270"/>
      <c r="AV243" s="270"/>
      <c r="AW243" s="270"/>
      <c r="AX243" s="270"/>
    </row>
    <row r="244" spans="1:50">
      <c r="A244" s="474"/>
      <c r="B244" s="270"/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  <c r="O244" s="270"/>
      <c r="P244" s="270"/>
      <c r="Q244" s="270"/>
      <c r="R244" s="270"/>
      <c r="S244" s="270"/>
      <c r="T244" s="270"/>
      <c r="U244" s="270"/>
      <c r="V244" s="270"/>
      <c r="W244" s="270"/>
      <c r="X244" s="270"/>
      <c r="Y244" s="270"/>
      <c r="Z244" s="270"/>
      <c r="AA244" s="270"/>
      <c r="AB244" s="270"/>
      <c r="AC244" s="270"/>
      <c r="AD244" s="270"/>
      <c r="AE244" s="270"/>
      <c r="AF244" s="270"/>
      <c r="AG244" s="270"/>
      <c r="AH244" s="270"/>
      <c r="AI244" s="270"/>
      <c r="AJ244" s="270"/>
      <c r="AK244" s="270"/>
      <c r="AL244" s="270"/>
      <c r="AM244" s="270"/>
      <c r="AN244" s="270"/>
      <c r="AO244" s="270"/>
      <c r="AP244" s="270"/>
      <c r="AQ244" s="270"/>
      <c r="AR244" s="270"/>
      <c r="AS244" s="270"/>
      <c r="AT244" s="270"/>
      <c r="AU244" s="270"/>
      <c r="AV244" s="270"/>
      <c r="AW244" s="270"/>
      <c r="AX244" s="270"/>
    </row>
    <row r="245" spans="1:50">
      <c r="A245" s="474"/>
      <c r="B245" s="270"/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  <c r="X245" s="270"/>
      <c r="Y245" s="270"/>
      <c r="Z245" s="270"/>
      <c r="AA245" s="270"/>
      <c r="AB245" s="270"/>
      <c r="AC245" s="270"/>
      <c r="AD245" s="270"/>
      <c r="AE245" s="270"/>
      <c r="AF245" s="270"/>
      <c r="AG245" s="270"/>
      <c r="AH245" s="270"/>
      <c r="AI245" s="270"/>
      <c r="AJ245" s="270"/>
      <c r="AK245" s="270"/>
      <c r="AL245" s="270"/>
      <c r="AM245" s="270"/>
      <c r="AN245" s="270"/>
      <c r="AO245" s="270"/>
      <c r="AP245" s="270"/>
      <c r="AQ245" s="270"/>
      <c r="AR245" s="270"/>
      <c r="AS245" s="270"/>
      <c r="AT245" s="270"/>
      <c r="AU245" s="270"/>
      <c r="AV245" s="270"/>
      <c r="AW245" s="270"/>
      <c r="AX245" s="270"/>
    </row>
    <row r="246" spans="1:50">
      <c r="A246" s="474"/>
      <c r="B246" s="270"/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  <c r="O246" s="270"/>
      <c r="P246" s="270"/>
      <c r="Q246" s="270"/>
      <c r="R246" s="270"/>
      <c r="S246" s="270"/>
      <c r="T246" s="270"/>
      <c r="U246" s="270"/>
      <c r="V246" s="270"/>
      <c r="W246" s="270"/>
      <c r="X246" s="270"/>
      <c r="Y246" s="270"/>
      <c r="Z246" s="270"/>
      <c r="AA246" s="270"/>
      <c r="AB246" s="270"/>
      <c r="AC246" s="270"/>
      <c r="AD246" s="270"/>
      <c r="AE246" s="270"/>
      <c r="AF246" s="270"/>
      <c r="AG246" s="270"/>
      <c r="AH246" s="270"/>
      <c r="AI246" s="270"/>
      <c r="AJ246" s="270"/>
      <c r="AK246" s="270"/>
      <c r="AL246" s="270"/>
      <c r="AM246" s="270"/>
      <c r="AN246" s="270"/>
      <c r="AO246" s="270"/>
      <c r="AP246" s="270"/>
      <c r="AQ246" s="270"/>
      <c r="AR246" s="270"/>
      <c r="AS246" s="270"/>
      <c r="AT246" s="270"/>
      <c r="AU246" s="270"/>
      <c r="AV246" s="270"/>
      <c r="AW246" s="270"/>
      <c r="AX246" s="270"/>
    </row>
    <row r="247" spans="1:50">
      <c r="A247" s="474"/>
      <c r="B247" s="270"/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  <c r="O247" s="270"/>
      <c r="P247" s="270"/>
      <c r="Q247" s="270"/>
      <c r="R247" s="270"/>
      <c r="S247" s="270"/>
      <c r="T247" s="270"/>
      <c r="U247" s="270"/>
      <c r="V247" s="270"/>
      <c r="W247" s="270"/>
      <c r="X247" s="270"/>
      <c r="Y247" s="270"/>
      <c r="Z247" s="270"/>
      <c r="AA247" s="270"/>
      <c r="AB247" s="270"/>
      <c r="AC247" s="270"/>
      <c r="AD247" s="270"/>
      <c r="AE247" s="270"/>
      <c r="AF247" s="270"/>
      <c r="AG247" s="270"/>
      <c r="AH247" s="270"/>
      <c r="AI247" s="270"/>
      <c r="AJ247" s="270"/>
      <c r="AK247" s="270"/>
      <c r="AL247" s="270"/>
      <c r="AM247" s="270"/>
      <c r="AN247" s="270"/>
      <c r="AO247" s="270"/>
      <c r="AP247" s="270"/>
      <c r="AQ247" s="270"/>
      <c r="AR247" s="270"/>
      <c r="AS247" s="270"/>
      <c r="AT247" s="270"/>
      <c r="AU247" s="270"/>
      <c r="AV247" s="270"/>
      <c r="AW247" s="270"/>
      <c r="AX247" s="270"/>
    </row>
    <row r="248" spans="1:50">
      <c r="A248" s="474"/>
      <c r="B248" s="270"/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  <c r="X248" s="270"/>
      <c r="Y248" s="270"/>
      <c r="Z248" s="270"/>
      <c r="AA248" s="270"/>
      <c r="AB248" s="270"/>
      <c r="AC248" s="270"/>
      <c r="AD248" s="270"/>
      <c r="AE248" s="270"/>
      <c r="AF248" s="270"/>
      <c r="AG248" s="270"/>
      <c r="AH248" s="270"/>
      <c r="AI248" s="270"/>
      <c r="AJ248" s="270"/>
      <c r="AK248" s="270"/>
      <c r="AL248" s="270"/>
      <c r="AM248" s="270"/>
      <c r="AN248" s="270"/>
      <c r="AO248" s="270"/>
      <c r="AP248" s="270"/>
      <c r="AQ248" s="270"/>
      <c r="AR248" s="270"/>
      <c r="AS248" s="270"/>
      <c r="AT248" s="270"/>
      <c r="AU248" s="270"/>
      <c r="AV248" s="270"/>
      <c r="AW248" s="270"/>
      <c r="AX248" s="270"/>
    </row>
    <row r="249" spans="1:50">
      <c r="A249" s="474"/>
      <c r="B249" s="270"/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  <c r="X249" s="270"/>
      <c r="Y249" s="270"/>
      <c r="Z249" s="270"/>
      <c r="AA249" s="270"/>
      <c r="AB249" s="270"/>
      <c r="AC249" s="270"/>
      <c r="AD249" s="270"/>
      <c r="AE249" s="270"/>
      <c r="AF249" s="270"/>
      <c r="AG249" s="270"/>
      <c r="AH249" s="270"/>
      <c r="AI249" s="270"/>
      <c r="AJ249" s="270"/>
      <c r="AK249" s="270"/>
      <c r="AL249" s="270"/>
      <c r="AM249" s="270"/>
      <c r="AN249" s="270"/>
      <c r="AO249" s="270"/>
      <c r="AP249" s="270"/>
      <c r="AQ249" s="270"/>
      <c r="AR249" s="270"/>
      <c r="AS249" s="270"/>
      <c r="AT249" s="270"/>
      <c r="AU249" s="270"/>
      <c r="AV249" s="270"/>
      <c r="AW249" s="270"/>
      <c r="AX249" s="270"/>
    </row>
    <row r="250" spans="1:50">
      <c r="A250" s="474"/>
      <c r="B250" s="270"/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  <c r="X250" s="270"/>
      <c r="Y250" s="270"/>
      <c r="Z250" s="270"/>
      <c r="AA250" s="270"/>
      <c r="AB250" s="270"/>
      <c r="AC250" s="270"/>
      <c r="AD250" s="270"/>
      <c r="AE250" s="270"/>
      <c r="AF250" s="270"/>
      <c r="AG250" s="270"/>
      <c r="AH250" s="270"/>
      <c r="AI250" s="270"/>
      <c r="AJ250" s="270"/>
      <c r="AK250" s="270"/>
      <c r="AL250" s="270"/>
      <c r="AM250" s="270"/>
      <c r="AN250" s="270"/>
      <c r="AO250" s="270"/>
      <c r="AP250" s="270"/>
      <c r="AQ250" s="270"/>
      <c r="AR250" s="270"/>
      <c r="AS250" s="270"/>
      <c r="AT250" s="270"/>
      <c r="AU250" s="270"/>
      <c r="AV250" s="270"/>
      <c r="AW250" s="270"/>
      <c r="AX250" s="270"/>
    </row>
    <row r="251" spans="1:50">
      <c r="A251" s="474"/>
      <c r="B251" s="270"/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0"/>
      <c r="AN251" s="270"/>
      <c r="AO251" s="270"/>
      <c r="AP251" s="270"/>
      <c r="AQ251" s="270"/>
      <c r="AR251" s="270"/>
      <c r="AS251" s="270"/>
      <c r="AT251" s="270"/>
      <c r="AU251" s="270"/>
      <c r="AV251" s="270"/>
      <c r="AW251" s="270"/>
      <c r="AX251" s="270"/>
    </row>
    <row r="252" spans="1:50">
      <c r="A252" s="474"/>
      <c r="B252" s="270"/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  <c r="AD252" s="270"/>
      <c r="AE252" s="270"/>
      <c r="AF252" s="270"/>
      <c r="AG252" s="270"/>
      <c r="AH252" s="270"/>
      <c r="AI252" s="270"/>
      <c r="AJ252" s="270"/>
      <c r="AK252" s="270"/>
      <c r="AL252" s="270"/>
      <c r="AM252" s="270"/>
      <c r="AN252" s="270"/>
      <c r="AO252" s="270"/>
      <c r="AP252" s="270"/>
      <c r="AQ252" s="270"/>
      <c r="AR252" s="270"/>
      <c r="AS252" s="270"/>
      <c r="AT252" s="270"/>
      <c r="AU252" s="270"/>
      <c r="AV252" s="270"/>
      <c r="AW252" s="270"/>
      <c r="AX252" s="270"/>
    </row>
    <row r="253" spans="1:50">
      <c r="A253" s="474"/>
      <c r="B253" s="270"/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  <c r="AA253" s="270"/>
      <c r="AB253" s="270"/>
      <c r="AC253" s="270"/>
      <c r="AD253" s="270"/>
      <c r="AE253" s="270"/>
      <c r="AF253" s="270"/>
      <c r="AG253" s="270"/>
      <c r="AH253" s="270"/>
      <c r="AI253" s="270"/>
      <c r="AJ253" s="270"/>
      <c r="AK253" s="270"/>
      <c r="AL253" s="270"/>
      <c r="AM253" s="270"/>
      <c r="AN253" s="270"/>
      <c r="AO253" s="270"/>
      <c r="AP253" s="270"/>
      <c r="AQ253" s="270"/>
      <c r="AR253" s="270"/>
      <c r="AS253" s="270"/>
      <c r="AT253" s="270"/>
      <c r="AU253" s="270"/>
      <c r="AV253" s="270"/>
      <c r="AW253" s="270"/>
      <c r="AX253" s="270"/>
    </row>
    <row r="254" spans="1:50">
      <c r="A254" s="474"/>
      <c r="B254" s="270"/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  <c r="AA254" s="270"/>
      <c r="AB254" s="270"/>
      <c r="AC254" s="270"/>
      <c r="AD254" s="270"/>
      <c r="AE254" s="270"/>
      <c r="AF254" s="270"/>
      <c r="AG254" s="270"/>
      <c r="AH254" s="270"/>
      <c r="AI254" s="270"/>
      <c r="AJ254" s="270"/>
      <c r="AK254" s="270"/>
      <c r="AL254" s="270"/>
      <c r="AM254" s="270"/>
      <c r="AN254" s="270"/>
      <c r="AO254" s="270"/>
      <c r="AP254" s="270"/>
      <c r="AQ254" s="270"/>
      <c r="AR254" s="270"/>
      <c r="AS254" s="270"/>
      <c r="AT254" s="270"/>
      <c r="AU254" s="270"/>
      <c r="AV254" s="270"/>
      <c r="AW254" s="270"/>
      <c r="AX254" s="270"/>
    </row>
    <row r="255" spans="1:50">
      <c r="A255" s="474"/>
      <c r="B255" s="270"/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  <c r="X255" s="270"/>
      <c r="Y255" s="270"/>
      <c r="Z255" s="270"/>
      <c r="AA255" s="270"/>
      <c r="AB255" s="270"/>
      <c r="AC255" s="270"/>
      <c r="AD255" s="270"/>
      <c r="AE255" s="270"/>
      <c r="AF255" s="270"/>
      <c r="AG255" s="270"/>
      <c r="AH255" s="270"/>
      <c r="AI255" s="270"/>
      <c r="AJ255" s="270"/>
      <c r="AK255" s="270"/>
      <c r="AL255" s="270"/>
      <c r="AM255" s="270"/>
      <c r="AN255" s="270"/>
      <c r="AO255" s="270"/>
      <c r="AP255" s="270"/>
      <c r="AQ255" s="270"/>
      <c r="AR255" s="270"/>
      <c r="AS255" s="270"/>
      <c r="AT255" s="270"/>
      <c r="AU255" s="270"/>
      <c r="AV255" s="270"/>
      <c r="AW255" s="270"/>
      <c r="AX255" s="270"/>
    </row>
    <row r="256" spans="1:50">
      <c r="A256" s="474"/>
      <c r="B256" s="270"/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  <c r="X256" s="270"/>
      <c r="Y256" s="270"/>
      <c r="Z256" s="270"/>
      <c r="AA256" s="270"/>
      <c r="AB256" s="270"/>
      <c r="AC256" s="270"/>
      <c r="AD256" s="270"/>
      <c r="AE256" s="270"/>
      <c r="AF256" s="270"/>
      <c r="AG256" s="270"/>
      <c r="AH256" s="270"/>
      <c r="AI256" s="270"/>
      <c r="AJ256" s="270"/>
      <c r="AK256" s="270"/>
      <c r="AL256" s="270"/>
      <c r="AM256" s="270"/>
      <c r="AN256" s="270"/>
      <c r="AO256" s="270"/>
      <c r="AP256" s="270"/>
      <c r="AQ256" s="270"/>
      <c r="AR256" s="270"/>
      <c r="AS256" s="270"/>
      <c r="AT256" s="270"/>
      <c r="AU256" s="270"/>
      <c r="AV256" s="270"/>
      <c r="AW256" s="270"/>
      <c r="AX256" s="270"/>
    </row>
    <row r="257" spans="1:50">
      <c r="A257" s="474"/>
      <c r="B257" s="270"/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  <c r="X257" s="270"/>
      <c r="Y257" s="270"/>
      <c r="Z257" s="270"/>
      <c r="AA257" s="270"/>
      <c r="AB257" s="270"/>
      <c r="AC257" s="270"/>
      <c r="AD257" s="270"/>
      <c r="AE257" s="270"/>
      <c r="AF257" s="270"/>
      <c r="AG257" s="270"/>
      <c r="AH257" s="270"/>
      <c r="AI257" s="270"/>
      <c r="AJ257" s="270"/>
      <c r="AK257" s="270"/>
      <c r="AL257" s="270"/>
      <c r="AM257" s="270"/>
      <c r="AN257" s="270"/>
      <c r="AO257" s="270"/>
      <c r="AP257" s="270"/>
      <c r="AQ257" s="270"/>
      <c r="AR257" s="270"/>
      <c r="AS257" s="270"/>
      <c r="AT257" s="270"/>
      <c r="AU257" s="270"/>
      <c r="AV257" s="270"/>
      <c r="AW257" s="270"/>
      <c r="AX257" s="270"/>
    </row>
    <row r="258" spans="1:50">
      <c r="A258" s="474"/>
      <c r="B258" s="270"/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  <c r="X258" s="270"/>
      <c r="Y258" s="270"/>
      <c r="Z258" s="270"/>
      <c r="AA258" s="270"/>
      <c r="AB258" s="270"/>
      <c r="AC258" s="270"/>
      <c r="AD258" s="270"/>
      <c r="AE258" s="270"/>
      <c r="AF258" s="270"/>
      <c r="AG258" s="270"/>
      <c r="AH258" s="270"/>
      <c r="AI258" s="270"/>
      <c r="AJ258" s="270"/>
      <c r="AK258" s="270"/>
      <c r="AL258" s="270"/>
      <c r="AM258" s="270"/>
      <c r="AN258" s="270"/>
      <c r="AO258" s="270"/>
      <c r="AP258" s="270"/>
      <c r="AQ258" s="270"/>
      <c r="AR258" s="270"/>
      <c r="AS258" s="270"/>
      <c r="AT258" s="270"/>
      <c r="AU258" s="270"/>
      <c r="AV258" s="270"/>
      <c r="AW258" s="270"/>
      <c r="AX258" s="270"/>
    </row>
    <row r="259" spans="1:50">
      <c r="A259" s="474"/>
      <c r="B259" s="270"/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  <c r="X259" s="270"/>
      <c r="Y259" s="270"/>
      <c r="Z259" s="270"/>
      <c r="AA259" s="270"/>
      <c r="AB259" s="270"/>
      <c r="AC259" s="270"/>
      <c r="AD259" s="270"/>
      <c r="AE259" s="270"/>
      <c r="AF259" s="270"/>
      <c r="AG259" s="270"/>
      <c r="AH259" s="270"/>
      <c r="AI259" s="270"/>
      <c r="AJ259" s="270"/>
      <c r="AK259" s="270"/>
      <c r="AL259" s="270"/>
      <c r="AM259" s="270"/>
      <c r="AN259" s="270"/>
      <c r="AO259" s="270"/>
      <c r="AP259" s="270"/>
      <c r="AQ259" s="270"/>
      <c r="AR259" s="270"/>
      <c r="AS259" s="270"/>
      <c r="AT259" s="270"/>
      <c r="AU259" s="270"/>
      <c r="AV259" s="270"/>
      <c r="AW259" s="270"/>
      <c r="AX259" s="270"/>
    </row>
    <row r="260" spans="1:50">
      <c r="A260" s="474"/>
      <c r="B260" s="270"/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  <c r="X260" s="270"/>
      <c r="Y260" s="270"/>
      <c r="Z260" s="270"/>
      <c r="AA260" s="270"/>
      <c r="AB260" s="270"/>
      <c r="AC260" s="270"/>
      <c r="AD260" s="270"/>
      <c r="AE260" s="270"/>
      <c r="AF260" s="270"/>
      <c r="AG260" s="270"/>
      <c r="AH260" s="270"/>
      <c r="AI260" s="270"/>
      <c r="AJ260" s="270"/>
      <c r="AK260" s="270"/>
      <c r="AL260" s="270"/>
      <c r="AM260" s="270"/>
      <c r="AN260" s="270"/>
      <c r="AO260" s="270"/>
      <c r="AP260" s="270"/>
      <c r="AQ260" s="270"/>
      <c r="AR260" s="270"/>
      <c r="AS260" s="270"/>
      <c r="AT260" s="270"/>
      <c r="AU260" s="270"/>
      <c r="AV260" s="270"/>
      <c r="AW260" s="270"/>
      <c r="AX260" s="270"/>
    </row>
    <row r="261" spans="1:50">
      <c r="A261" s="474"/>
      <c r="B261" s="270"/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  <c r="X261" s="270"/>
      <c r="Y261" s="270"/>
      <c r="Z261" s="270"/>
      <c r="AA261" s="270"/>
      <c r="AB261" s="270"/>
      <c r="AC261" s="270"/>
      <c r="AD261" s="270"/>
      <c r="AE261" s="270"/>
      <c r="AF261" s="270"/>
      <c r="AG261" s="270"/>
      <c r="AH261" s="270"/>
      <c r="AI261" s="270"/>
      <c r="AJ261" s="270"/>
      <c r="AK261" s="270"/>
      <c r="AL261" s="270"/>
      <c r="AM261" s="270"/>
      <c r="AN261" s="270"/>
      <c r="AO261" s="270"/>
      <c r="AP261" s="270"/>
      <c r="AQ261" s="270"/>
      <c r="AR261" s="270"/>
      <c r="AS261" s="270"/>
      <c r="AT261" s="270"/>
      <c r="AU261" s="270"/>
      <c r="AV261" s="270"/>
      <c r="AW261" s="270"/>
      <c r="AX261" s="270"/>
    </row>
    <row r="262" spans="1:50">
      <c r="A262" s="474"/>
      <c r="B262" s="270"/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  <c r="X262" s="270"/>
      <c r="Y262" s="270"/>
      <c r="Z262" s="270"/>
      <c r="AA262" s="270"/>
      <c r="AB262" s="270"/>
      <c r="AC262" s="270"/>
      <c r="AD262" s="270"/>
      <c r="AE262" s="270"/>
      <c r="AF262" s="270"/>
      <c r="AG262" s="270"/>
      <c r="AH262" s="270"/>
      <c r="AI262" s="270"/>
      <c r="AJ262" s="270"/>
      <c r="AK262" s="270"/>
      <c r="AL262" s="270"/>
      <c r="AM262" s="270"/>
      <c r="AN262" s="270"/>
      <c r="AO262" s="270"/>
      <c r="AP262" s="270"/>
      <c r="AQ262" s="270"/>
      <c r="AR262" s="270"/>
      <c r="AS262" s="270"/>
      <c r="AT262" s="270"/>
      <c r="AU262" s="270"/>
      <c r="AV262" s="270"/>
      <c r="AW262" s="270"/>
      <c r="AX262" s="270"/>
    </row>
    <row r="263" spans="1:50">
      <c r="A263" s="474"/>
      <c r="B263" s="270"/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  <c r="X263" s="270"/>
      <c r="Y263" s="270"/>
      <c r="Z263" s="270"/>
      <c r="AA263" s="270"/>
      <c r="AB263" s="270"/>
      <c r="AC263" s="270"/>
      <c r="AD263" s="270"/>
      <c r="AE263" s="270"/>
      <c r="AF263" s="270"/>
      <c r="AG263" s="270"/>
      <c r="AH263" s="270"/>
      <c r="AI263" s="270"/>
      <c r="AJ263" s="270"/>
      <c r="AK263" s="270"/>
      <c r="AL263" s="270"/>
      <c r="AM263" s="270"/>
      <c r="AN263" s="270"/>
      <c r="AO263" s="270"/>
      <c r="AP263" s="270"/>
      <c r="AQ263" s="270"/>
      <c r="AR263" s="270"/>
      <c r="AS263" s="270"/>
      <c r="AT263" s="270"/>
      <c r="AU263" s="270"/>
      <c r="AV263" s="270"/>
      <c r="AW263" s="270"/>
      <c r="AX263" s="270"/>
    </row>
    <row r="264" spans="1:50">
      <c r="A264" s="474"/>
      <c r="B264" s="270"/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  <c r="X264" s="270"/>
      <c r="Y264" s="270"/>
      <c r="Z264" s="270"/>
      <c r="AA264" s="270"/>
      <c r="AB264" s="270"/>
      <c r="AC264" s="270"/>
      <c r="AD264" s="270"/>
      <c r="AE264" s="270"/>
      <c r="AF264" s="270"/>
      <c r="AG264" s="270"/>
      <c r="AH264" s="270"/>
      <c r="AI264" s="270"/>
      <c r="AJ264" s="270"/>
      <c r="AK264" s="270"/>
      <c r="AL264" s="270"/>
      <c r="AM264" s="270"/>
      <c r="AN264" s="270"/>
      <c r="AO264" s="270"/>
      <c r="AP264" s="270"/>
      <c r="AQ264" s="270"/>
      <c r="AR264" s="270"/>
      <c r="AS264" s="270"/>
      <c r="AT264" s="270"/>
      <c r="AU264" s="270"/>
      <c r="AV264" s="270"/>
      <c r="AW264" s="270"/>
      <c r="AX264" s="270"/>
    </row>
    <row r="265" spans="1:50">
      <c r="A265" s="474"/>
      <c r="B265" s="270"/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  <c r="X265" s="270"/>
      <c r="Y265" s="270"/>
      <c r="Z265" s="270"/>
      <c r="AA265" s="270"/>
      <c r="AB265" s="270"/>
      <c r="AC265" s="270"/>
      <c r="AD265" s="270"/>
      <c r="AE265" s="270"/>
      <c r="AF265" s="270"/>
      <c r="AG265" s="270"/>
      <c r="AH265" s="270"/>
      <c r="AI265" s="270"/>
      <c r="AJ265" s="270"/>
      <c r="AK265" s="270"/>
      <c r="AL265" s="270"/>
      <c r="AM265" s="270"/>
      <c r="AN265" s="270"/>
      <c r="AO265" s="270"/>
      <c r="AP265" s="270"/>
      <c r="AQ265" s="270"/>
      <c r="AR265" s="270"/>
      <c r="AS265" s="270"/>
      <c r="AT265" s="270"/>
      <c r="AU265" s="270"/>
      <c r="AV265" s="270"/>
      <c r="AW265" s="270"/>
      <c r="AX265" s="270"/>
    </row>
    <row r="266" spans="1:50">
      <c r="A266" s="474"/>
      <c r="B266" s="270"/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  <c r="O266" s="270"/>
      <c r="P266" s="270"/>
      <c r="Q266" s="270"/>
      <c r="R266" s="270"/>
      <c r="S266" s="270"/>
      <c r="T266" s="270"/>
      <c r="U266" s="270"/>
      <c r="V266" s="270"/>
      <c r="W266" s="270"/>
      <c r="X266" s="270"/>
      <c r="Y266" s="270"/>
      <c r="Z266" s="270"/>
      <c r="AA266" s="270"/>
      <c r="AB266" s="270"/>
      <c r="AC266" s="270"/>
      <c r="AD266" s="270"/>
      <c r="AE266" s="270"/>
      <c r="AF266" s="270"/>
      <c r="AG266" s="270"/>
      <c r="AH266" s="270"/>
      <c r="AI266" s="270"/>
      <c r="AJ266" s="270"/>
      <c r="AK266" s="270"/>
      <c r="AL266" s="270"/>
      <c r="AM266" s="270"/>
      <c r="AN266" s="270"/>
      <c r="AO266" s="270"/>
      <c r="AP266" s="270"/>
      <c r="AQ266" s="270"/>
      <c r="AR266" s="270"/>
      <c r="AS266" s="270"/>
      <c r="AT266" s="270"/>
      <c r="AU266" s="270"/>
      <c r="AV266" s="270"/>
      <c r="AW266" s="270"/>
      <c r="AX266" s="270"/>
    </row>
    <row r="267" spans="1:50">
      <c r="A267" s="474"/>
      <c r="B267" s="270"/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  <c r="X267" s="270"/>
      <c r="Y267" s="270"/>
      <c r="Z267" s="270"/>
      <c r="AA267" s="270"/>
      <c r="AB267" s="270"/>
      <c r="AC267" s="270"/>
      <c r="AD267" s="270"/>
      <c r="AE267" s="270"/>
      <c r="AF267" s="270"/>
      <c r="AG267" s="270"/>
      <c r="AH267" s="270"/>
      <c r="AI267" s="270"/>
      <c r="AJ267" s="270"/>
      <c r="AK267" s="270"/>
      <c r="AL267" s="270"/>
      <c r="AM267" s="270"/>
      <c r="AN267" s="270"/>
      <c r="AO267" s="270"/>
      <c r="AP267" s="270"/>
      <c r="AQ267" s="270"/>
      <c r="AR267" s="270"/>
      <c r="AS267" s="270"/>
      <c r="AT267" s="270"/>
      <c r="AU267" s="270"/>
      <c r="AV267" s="270"/>
      <c r="AW267" s="270"/>
      <c r="AX267" s="270"/>
    </row>
    <row r="268" spans="1:50">
      <c r="A268" s="474"/>
      <c r="B268" s="270"/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  <c r="X268" s="270"/>
      <c r="Y268" s="270"/>
      <c r="Z268" s="270"/>
      <c r="AA268" s="270"/>
      <c r="AB268" s="270"/>
      <c r="AC268" s="270"/>
      <c r="AD268" s="270"/>
      <c r="AE268" s="270"/>
      <c r="AF268" s="270"/>
      <c r="AG268" s="270"/>
      <c r="AH268" s="270"/>
      <c r="AI268" s="270"/>
      <c r="AJ268" s="270"/>
      <c r="AK268" s="270"/>
      <c r="AL268" s="270"/>
      <c r="AM268" s="270"/>
      <c r="AN268" s="270"/>
      <c r="AO268" s="270"/>
      <c r="AP268" s="270"/>
      <c r="AQ268" s="270"/>
      <c r="AR268" s="270"/>
      <c r="AS268" s="270"/>
      <c r="AT268" s="270"/>
      <c r="AU268" s="270"/>
      <c r="AV268" s="270"/>
      <c r="AW268" s="270"/>
      <c r="AX268" s="270"/>
    </row>
    <row r="269" spans="1:50">
      <c r="A269" s="474"/>
      <c r="B269" s="270"/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  <c r="O269" s="270"/>
      <c r="P269" s="270"/>
      <c r="Q269" s="270"/>
      <c r="R269" s="270"/>
      <c r="S269" s="270"/>
      <c r="T269" s="270"/>
      <c r="U269" s="270"/>
      <c r="V269" s="270"/>
      <c r="W269" s="270"/>
      <c r="X269" s="270"/>
      <c r="Y269" s="270"/>
      <c r="Z269" s="270"/>
      <c r="AA269" s="270"/>
      <c r="AB269" s="270"/>
      <c r="AC269" s="270"/>
      <c r="AD269" s="270"/>
      <c r="AE269" s="270"/>
      <c r="AF269" s="270"/>
      <c r="AG269" s="270"/>
      <c r="AH269" s="270"/>
      <c r="AI269" s="270"/>
      <c r="AJ269" s="270"/>
      <c r="AK269" s="270"/>
      <c r="AL269" s="270"/>
      <c r="AM269" s="270"/>
      <c r="AN269" s="270"/>
      <c r="AO269" s="270"/>
      <c r="AP269" s="270"/>
      <c r="AQ269" s="270"/>
      <c r="AR269" s="270"/>
      <c r="AS269" s="270"/>
      <c r="AT269" s="270"/>
      <c r="AU269" s="270"/>
      <c r="AV269" s="270"/>
      <c r="AW269" s="270"/>
      <c r="AX269" s="270"/>
    </row>
    <row r="270" spans="1:50">
      <c r="A270" s="474"/>
      <c r="B270" s="270"/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  <c r="O270" s="270"/>
      <c r="P270" s="270"/>
      <c r="Q270" s="270"/>
      <c r="R270" s="270"/>
      <c r="S270" s="270"/>
      <c r="T270" s="270"/>
      <c r="U270" s="270"/>
      <c r="V270" s="270"/>
      <c r="W270" s="270"/>
      <c r="X270" s="270"/>
      <c r="Y270" s="270"/>
      <c r="Z270" s="270"/>
      <c r="AA270" s="270"/>
      <c r="AB270" s="270"/>
      <c r="AC270" s="270"/>
      <c r="AD270" s="270"/>
      <c r="AE270" s="270"/>
      <c r="AF270" s="270"/>
      <c r="AG270" s="270"/>
      <c r="AH270" s="270"/>
      <c r="AI270" s="270"/>
      <c r="AJ270" s="270"/>
      <c r="AK270" s="270"/>
      <c r="AL270" s="270"/>
      <c r="AM270" s="270"/>
      <c r="AN270" s="270"/>
      <c r="AO270" s="270"/>
      <c r="AP270" s="270"/>
      <c r="AQ270" s="270"/>
      <c r="AR270" s="270"/>
      <c r="AS270" s="270"/>
      <c r="AT270" s="270"/>
      <c r="AU270" s="270"/>
      <c r="AV270" s="270"/>
      <c r="AW270" s="270"/>
      <c r="AX270" s="270"/>
    </row>
    <row r="271" spans="1:50">
      <c r="A271" s="474"/>
      <c r="B271" s="270"/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  <c r="R271" s="270"/>
      <c r="S271" s="270"/>
      <c r="T271" s="270"/>
      <c r="U271" s="270"/>
      <c r="V271" s="270"/>
      <c r="W271" s="270"/>
      <c r="X271" s="270"/>
      <c r="Y271" s="270"/>
      <c r="Z271" s="270"/>
      <c r="AA271" s="270"/>
      <c r="AB271" s="270"/>
      <c r="AC271" s="270"/>
      <c r="AD271" s="270"/>
      <c r="AE271" s="270"/>
      <c r="AF271" s="270"/>
      <c r="AG271" s="270"/>
      <c r="AH271" s="270"/>
      <c r="AI271" s="270"/>
      <c r="AJ271" s="270"/>
      <c r="AK271" s="270"/>
      <c r="AL271" s="270"/>
      <c r="AM271" s="270"/>
      <c r="AN271" s="270"/>
      <c r="AO271" s="270"/>
      <c r="AP271" s="270"/>
      <c r="AQ271" s="270"/>
      <c r="AR271" s="270"/>
      <c r="AS271" s="270"/>
      <c r="AT271" s="270"/>
      <c r="AU271" s="270"/>
      <c r="AV271" s="270"/>
      <c r="AW271" s="270"/>
      <c r="AX271" s="270"/>
    </row>
    <row r="272" spans="1:50">
      <c r="A272" s="474"/>
      <c r="B272" s="270"/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  <c r="X272" s="270"/>
      <c r="Y272" s="270"/>
      <c r="Z272" s="270"/>
      <c r="AA272" s="270"/>
      <c r="AB272" s="270"/>
      <c r="AC272" s="270"/>
      <c r="AD272" s="270"/>
      <c r="AE272" s="270"/>
      <c r="AF272" s="270"/>
      <c r="AG272" s="270"/>
      <c r="AH272" s="270"/>
      <c r="AI272" s="270"/>
      <c r="AJ272" s="270"/>
      <c r="AK272" s="270"/>
      <c r="AL272" s="270"/>
      <c r="AM272" s="270"/>
      <c r="AN272" s="270"/>
      <c r="AO272" s="270"/>
      <c r="AP272" s="270"/>
      <c r="AQ272" s="270"/>
      <c r="AR272" s="270"/>
      <c r="AS272" s="270"/>
      <c r="AT272" s="270"/>
      <c r="AU272" s="270"/>
      <c r="AV272" s="270"/>
      <c r="AW272" s="270"/>
      <c r="AX272" s="270"/>
    </row>
    <row r="273" spans="1:50">
      <c r="A273" s="474"/>
      <c r="B273" s="270"/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  <c r="X273" s="270"/>
      <c r="Y273" s="270"/>
      <c r="Z273" s="270"/>
      <c r="AA273" s="270"/>
      <c r="AB273" s="270"/>
      <c r="AC273" s="270"/>
      <c r="AD273" s="270"/>
      <c r="AE273" s="270"/>
      <c r="AF273" s="270"/>
      <c r="AG273" s="270"/>
      <c r="AH273" s="270"/>
      <c r="AI273" s="270"/>
      <c r="AJ273" s="270"/>
      <c r="AK273" s="270"/>
      <c r="AL273" s="270"/>
      <c r="AM273" s="270"/>
      <c r="AN273" s="270"/>
      <c r="AO273" s="270"/>
      <c r="AP273" s="270"/>
      <c r="AQ273" s="270"/>
      <c r="AR273" s="270"/>
      <c r="AS273" s="270"/>
      <c r="AT273" s="270"/>
      <c r="AU273" s="270"/>
      <c r="AV273" s="270"/>
      <c r="AW273" s="270"/>
      <c r="AX273" s="270"/>
    </row>
    <row r="274" spans="1:50">
      <c r="A274" s="474"/>
      <c r="B274" s="270"/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  <c r="X274" s="270"/>
      <c r="Y274" s="270"/>
      <c r="Z274" s="270"/>
      <c r="AA274" s="270"/>
      <c r="AB274" s="270"/>
      <c r="AC274" s="270"/>
      <c r="AD274" s="270"/>
      <c r="AE274" s="270"/>
      <c r="AF274" s="270"/>
      <c r="AG274" s="270"/>
      <c r="AH274" s="270"/>
      <c r="AI274" s="270"/>
      <c r="AJ274" s="270"/>
      <c r="AK274" s="270"/>
      <c r="AL274" s="270"/>
      <c r="AM274" s="270"/>
      <c r="AN274" s="270"/>
      <c r="AO274" s="270"/>
      <c r="AP274" s="270"/>
      <c r="AQ274" s="270"/>
      <c r="AR274" s="270"/>
      <c r="AS274" s="270"/>
      <c r="AT274" s="270"/>
      <c r="AU274" s="270"/>
      <c r="AV274" s="270"/>
      <c r="AW274" s="270"/>
      <c r="AX274" s="270"/>
    </row>
    <row r="275" spans="1:50">
      <c r="A275" s="474"/>
      <c r="B275" s="270"/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  <c r="X275" s="270"/>
      <c r="Y275" s="270"/>
      <c r="Z275" s="270"/>
      <c r="AA275" s="270"/>
      <c r="AB275" s="270"/>
      <c r="AC275" s="270"/>
      <c r="AD275" s="270"/>
      <c r="AE275" s="270"/>
      <c r="AF275" s="270"/>
      <c r="AG275" s="270"/>
      <c r="AH275" s="270"/>
      <c r="AI275" s="270"/>
      <c r="AJ275" s="270"/>
      <c r="AK275" s="270"/>
      <c r="AL275" s="270"/>
      <c r="AM275" s="270"/>
      <c r="AN275" s="270"/>
      <c r="AO275" s="270"/>
      <c r="AP275" s="270"/>
      <c r="AQ275" s="270"/>
      <c r="AR275" s="270"/>
      <c r="AS275" s="270"/>
      <c r="AT275" s="270"/>
      <c r="AU275" s="270"/>
      <c r="AV275" s="270"/>
      <c r="AW275" s="270"/>
      <c r="AX275" s="270"/>
    </row>
    <row r="276" spans="1:50">
      <c r="A276" s="474"/>
      <c r="B276" s="270"/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270"/>
      <c r="Y276" s="270"/>
      <c r="Z276" s="270"/>
      <c r="AA276" s="270"/>
      <c r="AB276" s="270"/>
      <c r="AC276" s="270"/>
      <c r="AD276" s="270"/>
      <c r="AE276" s="270"/>
      <c r="AF276" s="270"/>
      <c r="AG276" s="270"/>
      <c r="AH276" s="270"/>
      <c r="AI276" s="270"/>
      <c r="AJ276" s="270"/>
      <c r="AK276" s="270"/>
      <c r="AL276" s="270"/>
      <c r="AM276" s="270"/>
      <c r="AN276" s="270"/>
      <c r="AO276" s="270"/>
      <c r="AP276" s="270"/>
      <c r="AQ276" s="270"/>
      <c r="AR276" s="270"/>
      <c r="AS276" s="270"/>
      <c r="AT276" s="270"/>
      <c r="AU276" s="270"/>
      <c r="AV276" s="270"/>
      <c r="AW276" s="270"/>
      <c r="AX276" s="270"/>
    </row>
    <row r="277" spans="1:50">
      <c r="A277" s="474"/>
      <c r="B277" s="270"/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  <c r="U277" s="270"/>
      <c r="V277" s="270"/>
      <c r="W277" s="270"/>
      <c r="X277" s="270"/>
      <c r="Y277" s="270"/>
      <c r="Z277" s="270"/>
      <c r="AA277" s="270"/>
      <c r="AB277" s="270"/>
      <c r="AC277" s="270"/>
      <c r="AD277" s="270"/>
      <c r="AE277" s="270"/>
      <c r="AF277" s="270"/>
      <c r="AG277" s="270"/>
      <c r="AH277" s="270"/>
      <c r="AI277" s="270"/>
      <c r="AJ277" s="270"/>
      <c r="AK277" s="270"/>
      <c r="AL277" s="270"/>
      <c r="AM277" s="270"/>
      <c r="AN277" s="270"/>
      <c r="AO277" s="270"/>
      <c r="AP277" s="270"/>
      <c r="AQ277" s="270"/>
      <c r="AR277" s="270"/>
      <c r="AS277" s="270"/>
      <c r="AT277" s="270"/>
      <c r="AU277" s="270"/>
      <c r="AV277" s="270"/>
      <c r="AW277" s="270"/>
      <c r="AX277" s="270"/>
    </row>
    <row r="278" spans="1:50">
      <c r="A278" s="474"/>
      <c r="B278" s="270"/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  <c r="O278" s="270"/>
      <c r="P278" s="270"/>
      <c r="Q278" s="270"/>
      <c r="R278" s="270"/>
      <c r="S278" s="270"/>
      <c r="T278" s="270"/>
      <c r="U278" s="270"/>
      <c r="V278" s="270"/>
      <c r="W278" s="270"/>
      <c r="X278" s="270"/>
      <c r="Y278" s="270"/>
      <c r="Z278" s="270"/>
      <c r="AA278" s="270"/>
      <c r="AB278" s="270"/>
      <c r="AC278" s="270"/>
      <c r="AD278" s="270"/>
      <c r="AE278" s="270"/>
      <c r="AF278" s="270"/>
      <c r="AG278" s="270"/>
      <c r="AH278" s="270"/>
      <c r="AI278" s="270"/>
      <c r="AJ278" s="270"/>
      <c r="AK278" s="270"/>
      <c r="AL278" s="270"/>
      <c r="AM278" s="270"/>
      <c r="AN278" s="270"/>
      <c r="AO278" s="270"/>
      <c r="AP278" s="270"/>
      <c r="AQ278" s="270"/>
      <c r="AR278" s="270"/>
      <c r="AS278" s="270"/>
      <c r="AT278" s="270"/>
      <c r="AU278" s="270"/>
      <c r="AV278" s="270"/>
      <c r="AW278" s="270"/>
      <c r="AX278" s="270"/>
    </row>
    <row r="279" spans="1:50">
      <c r="A279" s="474"/>
      <c r="B279" s="270"/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  <c r="X279" s="270"/>
      <c r="Y279" s="270"/>
      <c r="Z279" s="270"/>
      <c r="AA279" s="270"/>
      <c r="AB279" s="270"/>
      <c r="AC279" s="270"/>
      <c r="AD279" s="270"/>
      <c r="AE279" s="270"/>
      <c r="AF279" s="270"/>
      <c r="AG279" s="270"/>
      <c r="AH279" s="270"/>
      <c r="AI279" s="270"/>
      <c r="AJ279" s="270"/>
      <c r="AK279" s="270"/>
      <c r="AL279" s="270"/>
      <c r="AM279" s="270"/>
      <c r="AN279" s="270"/>
      <c r="AO279" s="270"/>
      <c r="AP279" s="270"/>
      <c r="AQ279" s="270"/>
      <c r="AR279" s="270"/>
      <c r="AS279" s="270"/>
      <c r="AT279" s="270"/>
      <c r="AU279" s="270"/>
      <c r="AV279" s="270"/>
      <c r="AW279" s="270"/>
      <c r="AX279" s="270"/>
    </row>
    <row r="280" spans="1:50">
      <c r="A280" s="474"/>
      <c r="B280" s="270"/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  <c r="O280" s="270"/>
      <c r="P280" s="270"/>
      <c r="Q280" s="270"/>
      <c r="R280" s="270"/>
      <c r="S280" s="270"/>
      <c r="T280" s="270"/>
      <c r="U280" s="270"/>
      <c r="V280" s="270"/>
      <c r="W280" s="270"/>
      <c r="X280" s="270"/>
      <c r="Y280" s="270"/>
      <c r="Z280" s="270"/>
      <c r="AA280" s="270"/>
      <c r="AB280" s="270"/>
      <c r="AC280" s="270"/>
      <c r="AD280" s="270"/>
      <c r="AE280" s="270"/>
      <c r="AF280" s="270"/>
      <c r="AG280" s="270"/>
      <c r="AH280" s="270"/>
      <c r="AI280" s="270"/>
      <c r="AJ280" s="270"/>
      <c r="AK280" s="270"/>
      <c r="AL280" s="270"/>
      <c r="AM280" s="270"/>
      <c r="AN280" s="270"/>
      <c r="AO280" s="270"/>
      <c r="AP280" s="270"/>
      <c r="AQ280" s="270"/>
      <c r="AR280" s="270"/>
      <c r="AS280" s="270"/>
      <c r="AT280" s="270"/>
      <c r="AU280" s="270"/>
      <c r="AV280" s="270"/>
      <c r="AW280" s="270"/>
      <c r="AX280" s="270"/>
    </row>
    <row r="281" spans="1:50">
      <c r="A281" s="474"/>
      <c r="B281" s="270"/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  <c r="O281" s="270"/>
      <c r="P281" s="270"/>
      <c r="Q281" s="270"/>
      <c r="R281" s="270"/>
      <c r="S281" s="270"/>
      <c r="T281" s="270"/>
      <c r="U281" s="270"/>
      <c r="V281" s="270"/>
      <c r="W281" s="270"/>
      <c r="X281" s="270"/>
      <c r="Y281" s="270"/>
      <c r="Z281" s="270"/>
      <c r="AA281" s="270"/>
      <c r="AB281" s="270"/>
      <c r="AC281" s="270"/>
      <c r="AD281" s="270"/>
      <c r="AE281" s="270"/>
      <c r="AF281" s="270"/>
      <c r="AG281" s="270"/>
      <c r="AH281" s="270"/>
      <c r="AI281" s="270"/>
      <c r="AJ281" s="270"/>
      <c r="AK281" s="270"/>
      <c r="AL281" s="270"/>
      <c r="AM281" s="270"/>
      <c r="AN281" s="270"/>
      <c r="AO281" s="270"/>
      <c r="AP281" s="270"/>
      <c r="AQ281" s="270"/>
      <c r="AR281" s="270"/>
      <c r="AS281" s="270"/>
      <c r="AT281" s="270"/>
      <c r="AU281" s="270"/>
      <c r="AV281" s="270"/>
      <c r="AW281" s="270"/>
      <c r="AX281" s="270"/>
    </row>
    <row r="282" spans="1:50">
      <c r="A282" s="474"/>
      <c r="B282" s="270"/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  <c r="X282" s="270"/>
      <c r="Y282" s="270"/>
      <c r="Z282" s="270"/>
      <c r="AA282" s="270"/>
      <c r="AB282" s="270"/>
      <c r="AC282" s="270"/>
      <c r="AD282" s="270"/>
      <c r="AE282" s="270"/>
      <c r="AF282" s="270"/>
      <c r="AG282" s="270"/>
      <c r="AH282" s="270"/>
      <c r="AI282" s="270"/>
      <c r="AJ282" s="270"/>
      <c r="AK282" s="270"/>
      <c r="AL282" s="270"/>
      <c r="AM282" s="270"/>
      <c r="AN282" s="270"/>
      <c r="AO282" s="270"/>
      <c r="AP282" s="270"/>
      <c r="AQ282" s="270"/>
      <c r="AR282" s="270"/>
      <c r="AS282" s="270"/>
      <c r="AT282" s="270"/>
      <c r="AU282" s="270"/>
      <c r="AV282" s="270"/>
      <c r="AW282" s="270"/>
      <c r="AX282" s="270"/>
    </row>
    <row r="283" spans="1:50">
      <c r="A283" s="474"/>
      <c r="B283" s="270"/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  <c r="X283" s="270"/>
      <c r="Y283" s="270"/>
      <c r="Z283" s="270"/>
      <c r="AA283" s="270"/>
      <c r="AB283" s="270"/>
      <c r="AC283" s="270"/>
      <c r="AD283" s="270"/>
      <c r="AE283" s="270"/>
      <c r="AF283" s="270"/>
      <c r="AG283" s="270"/>
      <c r="AH283" s="270"/>
      <c r="AI283" s="270"/>
      <c r="AJ283" s="270"/>
      <c r="AK283" s="270"/>
      <c r="AL283" s="270"/>
      <c r="AM283" s="270"/>
      <c r="AN283" s="270"/>
      <c r="AO283" s="270"/>
      <c r="AP283" s="270"/>
      <c r="AQ283" s="270"/>
      <c r="AR283" s="270"/>
      <c r="AS283" s="270"/>
      <c r="AT283" s="270"/>
      <c r="AU283" s="270"/>
      <c r="AV283" s="270"/>
      <c r="AW283" s="270"/>
      <c r="AX283" s="270"/>
    </row>
    <row r="284" spans="1:50">
      <c r="A284" s="474"/>
      <c r="B284" s="270"/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  <c r="X284" s="270"/>
      <c r="Y284" s="270"/>
      <c r="Z284" s="270"/>
      <c r="AA284" s="270"/>
      <c r="AB284" s="270"/>
      <c r="AC284" s="270"/>
      <c r="AD284" s="270"/>
      <c r="AE284" s="270"/>
      <c r="AF284" s="270"/>
      <c r="AG284" s="270"/>
      <c r="AH284" s="270"/>
      <c r="AI284" s="270"/>
      <c r="AJ284" s="270"/>
      <c r="AK284" s="270"/>
      <c r="AL284" s="270"/>
      <c r="AM284" s="270"/>
      <c r="AN284" s="270"/>
      <c r="AO284" s="270"/>
      <c r="AP284" s="270"/>
      <c r="AQ284" s="270"/>
      <c r="AR284" s="270"/>
      <c r="AS284" s="270"/>
      <c r="AT284" s="270"/>
      <c r="AU284" s="270"/>
      <c r="AV284" s="270"/>
      <c r="AW284" s="270"/>
      <c r="AX284" s="270"/>
    </row>
    <row r="285" spans="1:50">
      <c r="A285" s="474"/>
      <c r="B285" s="270"/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  <c r="X285" s="270"/>
      <c r="Y285" s="270"/>
      <c r="Z285" s="270"/>
      <c r="AA285" s="270"/>
      <c r="AB285" s="270"/>
      <c r="AC285" s="270"/>
      <c r="AD285" s="270"/>
      <c r="AE285" s="270"/>
      <c r="AF285" s="270"/>
      <c r="AG285" s="270"/>
      <c r="AH285" s="270"/>
      <c r="AI285" s="270"/>
      <c r="AJ285" s="270"/>
      <c r="AK285" s="270"/>
      <c r="AL285" s="270"/>
      <c r="AM285" s="270"/>
      <c r="AN285" s="270"/>
      <c r="AO285" s="270"/>
      <c r="AP285" s="270"/>
      <c r="AQ285" s="270"/>
      <c r="AR285" s="270"/>
      <c r="AS285" s="270"/>
      <c r="AT285" s="270"/>
      <c r="AU285" s="270"/>
      <c r="AV285" s="270"/>
      <c r="AW285" s="270"/>
      <c r="AX285" s="270"/>
    </row>
    <row r="286" spans="1:50">
      <c r="A286" s="474"/>
      <c r="B286" s="270"/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  <c r="X286" s="270"/>
      <c r="Y286" s="270"/>
      <c r="Z286" s="270"/>
      <c r="AA286" s="270"/>
      <c r="AB286" s="270"/>
      <c r="AC286" s="270"/>
      <c r="AD286" s="270"/>
      <c r="AE286" s="270"/>
      <c r="AF286" s="270"/>
      <c r="AG286" s="270"/>
      <c r="AH286" s="270"/>
      <c r="AI286" s="270"/>
      <c r="AJ286" s="270"/>
      <c r="AK286" s="270"/>
      <c r="AL286" s="270"/>
      <c r="AM286" s="270"/>
      <c r="AN286" s="270"/>
      <c r="AO286" s="270"/>
      <c r="AP286" s="270"/>
      <c r="AQ286" s="270"/>
      <c r="AR286" s="270"/>
      <c r="AS286" s="270"/>
      <c r="AT286" s="270"/>
      <c r="AU286" s="270"/>
      <c r="AV286" s="270"/>
      <c r="AW286" s="270"/>
      <c r="AX286" s="270"/>
    </row>
    <row r="287" spans="1:50">
      <c r="A287" s="474"/>
      <c r="B287" s="270"/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  <c r="X287" s="270"/>
      <c r="Y287" s="270"/>
      <c r="Z287" s="270"/>
      <c r="AA287" s="270"/>
      <c r="AB287" s="270"/>
      <c r="AC287" s="270"/>
      <c r="AD287" s="270"/>
      <c r="AE287" s="270"/>
      <c r="AF287" s="270"/>
      <c r="AG287" s="270"/>
      <c r="AH287" s="270"/>
      <c r="AI287" s="270"/>
      <c r="AJ287" s="270"/>
      <c r="AK287" s="270"/>
      <c r="AL287" s="270"/>
      <c r="AM287" s="270"/>
      <c r="AN287" s="270"/>
      <c r="AO287" s="270"/>
      <c r="AP287" s="270"/>
      <c r="AQ287" s="270"/>
      <c r="AR287" s="270"/>
      <c r="AS287" s="270"/>
      <c r="AT287" s="270"/>
      <c r="AU287" s="270"/>
      <c r="AV287" s="270"/>
      <c r="AW287" s="270"/>
      <c r="AX287" s="270"/>
    </row>
    <row r="288" spans="1:50">
      <c r="A288" s="474"/>
      <c r="B288" s="270"/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  <c r="X288" s="270"/>
      <c r="Y288" s="270"/>
      <c r="Z288" s="270"/>
      <c r="AA288" s="270"/>
      <c r="AB288" s="270"/>
      <c r="AC288" s="270"/>
      <c r="AD288" s="270"/>
      <c r="AE288" s="270"/>
      <c r="AF288" s="270"/>
      <c r="AG288" s="270"/>
      <c r="AH288" s="270"/>
      <c r="AI288" s="270"/>
      <c r="AJ288" s="270"/>
      <c r="AK288" s="270"/>
      <c r="AL288" s="270"/>
      <c r="AM288" s="270"/>
      <c r="AN288" s="270"/>
      <c r="AO288" s="270"/>
      <c r="AP288" s="270"/>
      <c r="AQ288" s="270"/>
      <c r="AR288" s="270"/>
      <c r="AS288" s="270"/>
      <c r="AT288" s="270"/>
      <c r="AU288" s="270"/>
      <c r="AV288" s="270"/>
      <c r="AW288" s="270"/>
      <c r="AX288" s="270"/>
    </row>
    <row r="289" spans="1:50">
      <c r="A289" s="474"/>
      <c r="B289" s="270"/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  <c r="X289" s="270"/>
      <c r="Y289" s="270"/>
      <c r="Z289" s="270"/>
      <c r="AA289" s="270"/>
      <c r="AB289" s="270"/>
      <c r="AC289" s="270"/>
      <c r="AD289" s="270"/>
      <c r="AE289" s="270"/>
      <c r="AF289" s="270"/>
      <c r="AG289" s="270"/>
      <c r="AH289" s="270"/>
      <c r="AI289" s="270"/>
      <c r="AJ289" s="270"/>
      <c r="AK289" s="270"/>
      <c r="AL289" s="270"/>
      <c r="AM289" s="270"/>
      <c r="AN289" s="270"/>
      <c r="AO289" s="270"/>
      <c r="AP289" s="270"/>
      <c r="AQ289" s="270"/>
      <c r="AR289" s="270"/>
      <c r="AS289" s="270"/>
      <c r="AT289" s="270"/>
      <c r="AU289" s="270"/>
      <c r="AV289" s="270"/>
      <c r="AW289" s="270"/>
      <c r="AX289" s="270"/>
    </row>
    <row r="290" spans="1:50">
      <c r="A290" s="474"/>
      <c r="B290" s="270"/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  <c r="X290" s="270"/>
      <c r="Y290" s="270"/>
      <c r="Z290" s="270"/>
      <c r="AA290" s="270"/>
      <c r="AB290" s="270"/>
      <c r="AC290" s="270"/>
      <c r="AD290" s="270"/>
      <c r="AE290" s="270"/>
      <c r="AF290" s="270"/>
      <c r="AG290" s="270"/>
      <c r="AH290" s="270"/>
      <c r="AI290" s="270"/>
      <c r="AJ290" s="270"/>
      <c r="AK290" s="270"/>
      <c r="AL290" s="270"/>
      <c r="AM290" s="270"/>
      <c r="AN290" s="270"/>
      <c r="AO290" s="270"/>
      <c r="AP290" s="270"/>
      <c r="AQ290" s="270"/>
      <c r="AR290" s="270"/>
      <c r="AS290" s="270"/>
      <c r="AT290" s="270"/>
      <c r="AU290" s="270"/>
      <c r="AV290" s="270"/>
      <c r="AW290" s="270"/>
      <c r="AX290" s="270"/>
    </row>
    <row r="291" spans="1:50">
      <c r="A291" s="474"/>
      <c r="B291" s="270"/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  <c r="X291" s="270"/>
      <c r="Y291" s="270"/>
      <c r="Z291" s="270"/>
      <c r="AA291" s="270"/>
      <c r="AB291" s="270"/>
      <c r="AC291" s="270"/>
      <c r="AD291" s="270"/>
      <c r="AE291" s="270"/>
      <c r="AF291" s="270"/>
      <c r="AG291" s="270"/>
      <c r="AH291" s="270"/>
      <c r="AI291" s="270"/>
      <c r="AJ291" s="270"/>
      <c r="AK291" s="270"/>
      <c r="AL291" s="270"/>
      <c r="AM291" s="270"/>
      <c r="AN291" s="270"/>
      <c r="AO291" s="270"/>
      <c r="AP291" s="270"/>
      <c r="AQ291" s="270"/>
      <c r="AR291" s="270"/>
      <c r="AS291" s="270"/>
      <c r="AT291" s="270"/>
      <c r="AU291" s="270"/>
      <c r="AV291" s="270"/>
      <c r="AW291" s="270"/>
      <c r="AX291" s="270"/>
    </row>
    <row r="292" spans="1:50">
      <c r="A292" s="474"/>
      <c r="B292" s="270"/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  <c r="X292" s="270"/>
      <c r="Y292" s="270"/>
      <c r="Z292" s="270"/>
      <c r="AA292" s="270"/>
      <c r="AB292" s="270"/>
      <c r="AC292" s="270"/>
      <c r="AD292" s="270"/>
      <c r="AE292" s="270"/>
      <c r="AF292" s="270"/>
      <c r="AG292" s="270"/>
      <c r="AH292" s="270"/>
      <c r="AI292" s="270"/>
      <c r="AJ292" s="270"/>
      <c r="AK292" s="270"/>
      <c r="AL292" s="270"/>
      <c r="AM292" s="270"/>
      <c r="AN292" s="270"/>
      <c r="AO292" s="270"/>
      <c r="AP292" s="270"/>
      <c r="AQ292" s="270"/>
      <c r="AR292" s="270"/>
      <c r="AS292" s="270"/>
      <c r="AT292" s="270"/>
      <c r="AU292" s="270"/>
      <c r="AV292" s="270"/>
      <c r="AW292" s="270"/>
      <c r="AX292" s="270"/>
    </row>
    <row r="293" spans="1:50">
      <c r="A293" s="474"/>
      <c r="B293" s="270"/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  <c r="X293" s="270"/>
      <c r="Y293" s="270"/>
      <c r="Z293" s="270"/>
      <c r="AA293" s="270"/>
      <c r="AB293" s="270"/>
      <c r="AC293" s="270"/>
      <c r="AD293" s="270"/>
      <c r="AE293" s="270"/>
      <c r="AF293" s="270"/>
      <c r="AG293" s="270"/>
      <c r="AH293" s="270"/>
      <c r="AI293" s="270"/>
      <c r="AJ293" s="270"/>
      <c r="AK293" s="270"/>
      <c r="AL293" s="270"/>
      <c r="AM293" s="270"/>
      <c r="AN293" s="270"/>
      <c r="AO293" s="270"/>
      <c r="AP293" s="270"/>
      <c r="AQ293" s="270"/>
      <c r="AR293" s="270"/>
      <c r="AS293" s="270"/>
      <c r="AT293" s="270"/>
      <c r="AU293" s="270"/>
      <c r="AV293" s="270"/>
      <c r="AW293" s="270"/>
      <c r="AX293" s="270"/>
    </row>
    <row r="294" spans="1:50">
      <c r="A294" s="474"/>
      <c r="B294" s="270"/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  <c r="X294" s="270"/>
      <c r="Y294" s="270"/>
      <c r="Z294" s="270"/>
      <c r="AA294" s="270"/>
      <c r="AB294" s="270"/>
      <c r="AC294" s="270"/>
      <c r="AD294" s="270"/>
      <c r="AE294" s="270"/>
      <c r="AF294" s="270"/>
      <c r="AG294" s="270"/>
      <c r="AH294" s="270"/>
      <c r="AI294" s="270"/>
      <c r="AJ294" s="270"/>
      <c r="AK294" s="270"/>
      <c r="AL294" s="270"/>
      <c r="AM294" s="270"/>
      <c r="AN294" s="270"/>
      <c r="AO294" s="270"/>
      <c r="AP294" s="270"/>
      <c r="AQ294" s="270"/>
      <c r="AR294" s="270"/>
      <c r="AS294" s="270"/>
      <c r="AT294" s="270"/>
      <c r="AU294" s="270"/>
      <c r="AV294" s="270"/>
      <c r="AW294" s="270"/>
      <c r="AX294" s="270"/>
    </row>
    <row r="295" spans="1:50">
      <c r="A295" s="474"/>
      <c r="B295" s="270"/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  <c r="X295" s="270"/>
      <c r="Y295" s="270"/>
      <c r="Z295" s="270"/>
      <c r="AA295" s="270"/>
      <c r="AB295" s="270"/>
      <c r="AC295" s="270"/>
      <c r="AD295" s="270"/>
      <c r="AE295" s="270"/>
      <c r="AF295" s="270"/>
      <c r="AG295" s="270"/>
      <c r="AH295" s="270"/>
      <c r="AI295" s="270"/>
      <c r="AJ295" s="270"/>
      <c r="AK295" s="270"/>
      <c r="AL295" s="270"/>
      <c r="AM295" s="270"/>
      <c r="AN295" s="270"/>
      <c r="AO295" s="270"/>
      <c r="AP295" s="270"/>
      <c r="AQ295" s="270"/>
      <c r="AR295" s="270"/>
      <c r="AS295" s="270"/>
      <c r="AT295" s="270"/>
      <c r="AU295" s="270"/>
      <c r="AV295" s="270"/>
      <c r="AW295" s="270"/>
      <c r="AX295" s="270"/>
    </row>
    <row r="296" spans="1:50">
      <c r="A296" s="474"/>
      <c r="B296" s="270"/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  <c r="X296" s="270"/>
      <c r="Y296" s="270"/>
      <c r="Z296" s="270"/>
      <c r="AA296" s="270"/>
      <c r="AB296" s="270"/>
      <c r="AC296" s="270"/>
      <c r="AD296" s="270"/>
      <c r="AE296" s="270"/>
      <c r="AF296" s="270"/>
      <c r="AG296" s="270"/>
      <c r="AH296" s="270"/>
      <c r="AI296" s="270"/>
      <c r="AJ296" s="270"/>
      <c r="AK296" s="270"/>
      <c r="AL296" s="270"/>
      <c r="AM296" s="270"/>
      <c r="AN296" s="270"/>
      <c r="AO296" s="270"/>
      <c r="AP296" s="270"/>
      <c r="AQ296" s="270"/>
      <c r="AR296" s="270"/>
      <c r="AS296" s="270"/>
      <c r="AT296" s="270"/>
      <c r="AU296" s="270"/>
      <c r="AV296" s="270"/>
      <c r="AW296" s="270"/>
      <c r="AX296" s="270"/>
    </row>
    <row r="297" spans="1:50">
      <c r="A297" s="474"/>
      <c r="B297" s="270"/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  <c r="X297" s="270"/>
      <c r="Y297" s="270"/>
      <c r="Z297" s="270"/>
      <c r="AA297" s="270"/>
      <c r="AB297" s="270"/>
      <c r="AC297" s="270"/>
      <c r="AD297" s="270"/>
      <c r="AE297" s="270"/>
      <c r="AF297" s="270"/>
      <c r="AG297" s="270"/>
      <c r="AH297" s="270"/>
      <c r="AI297" s="270"/>
      <c r="AJ297" s="270"/>
      <c r="AK297" s="270"/>
      <c r="AL297" s="270"/>
      <c r="AM297" s="270"/>
      <c r="AN297" s="270"/>
      <c r="AO297" s="270"/>
      <c r="AP297" s="270"/>
      <c r="AQ297" s="270"/>
      <c r="AR297" s="270"/>
      <c r="AS297" s="270"/>
      <c r="AT297" s="270"/>
      <c r="AU297" s="270"/>
      <c r="AV297" s="270"/>
      <c r="AW297" s="270"/>
      <c r="AX297" s="270"/>
    </row>
    <row r="298" spans="1:50">
      <c r="A298" s="474"/>
      <c r="B298" s="270"/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  <c r="X298" s="270"/>
      <c r="Y298" s="270"/>
      <c r="Z298" s="270"/>
      <c r="AA298" s="270"/>
      <c r="AB298" s="270"/>
      <c r="AC298" s="270"/>
      <c r="AD298" s="270"/>
      <c r="AE298" s="270"/>
      <c r="AF298" s="270"/>
      <c r="AG298" s="270"/>
      <c r="AH298" s="270"/>
      <c r="AI298" s="270"/>
      <c r="AJ298" s="270"/>
      <c r="AK298" s="270"/>
      <c r="AL298" s="270"/>
      <c r="AM298" s="270"/>
      <c r="AN298" s="270"/>
      <c r="AO298" s="270"/>
      <c r="AP298" s="270"/>
      <c r="AQ298" s="270"/>
      <c r="AR298" s="270"/>
      <c r="AS298" s="270"/>
      <c r="AT298" s="270"/>
      <c r="AU298" s="270"/>
      <c r="AV298" s="270"/>
      <c r="AW298" s="270"/>
      <c r="AX298" s="270"/>
    </row>
    <row r="299" spans="1:50">
      <c r="A299" s="474"/>
      <c r="B299" s="270"/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  <c r="X299" s="270"/>
      <c r="Y299" s="270"/>
      <c r="Z299" s="270"/>
      <c r="AA299" s="270"/>
      <c r="AB299" s="270"/>
      <c r="AC299" s="270"/>
      <c r="AD299" s="270"/>
      <c r="AE299" s="270"/>
      <c r="AF299" s="270"/>
      <c r="AG299" s="270"/>
      <c r="AH299" s="270"/>
      <c r="AI299" s="270"/>
      <c r="AJ299" s="270"/>
      <c r="AK299" s="270"/>
      <c r="AL299" s="270"/>
      <c r="AM299" s="270"/>
      <c r="AN299" s="270"/>
      <c r="AO299" s="270"/>
      <c r="AP299" s="270"/>
      <c r="AQ299" s="270"/>
      <c r="AR299" s="270"/>
      <c r="AS299" s="270"/>
      <c r="AT299" s="270"/>
      <c r="AU299" s="270"/>
      <c r="AV299" s="270"/>
      <c r="AW299" s="270"/>
      <c r="AX299" s="270"/>
    </row>
    <row r="300" spans="1:50">
      <c r="A300" s="474"/>
      <c r="B300" s="270"/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  <c r="X300" s="270"/>
      <c r="Y300" s="270"/>
      <c r="Z300" s="270"/>
      <c r="AA300" s="270"/>
      <c r="AB300" s="270"/>
      <c r="AC300" s="270"/>
      <c r="AD300" s="270"/>
      <c r="AE300" s="270"/>
      <c r="AF300" s="270"/>
      <c r="AG300" s="270"/>
      <c r="AH300" s="270"/>
      <c r="AI300" s="270"/>
      <c r="AJ300" s="270"/>
      <c r="AK300" s="270"/>
      <c r="AL300" s="270"/>
      <c r="AM300" s="270"/>
      <c r="AN300" s="270"/>
      <c r="AO300" s="270"/>
      <c r="AP300" s="270"/>
      <c r="AQ300" s="270"/>
      <c r="AR300" s="270"/>
      <c r="AS300" s="270"/>
      <c r="AT300" s="270"/>
      <c r="AU300" s="270"/>
      <c r="AV300" s="270"/>
      <c r="AW300" s="270"/>
      <c r="AX300" s="270"/>
    </row>
    <row r="301" spans="1:50">
      <c r="A301" s="474"/>
      <c r="B301" s="270"/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  <c r="X301" s="270"/>
      <c r="Y301" s="270"/>
      <c r="Z301" s="270"/>
      <c r="AA301" s="270"/>
      <c r="AB301" s="270"/>
      <c r="AC301" s="270"/>
      <c r="AD301" s="270"/>
      <c r="AE301" s="270"/>
      <c r="AF301" s="270"/>
      <c r="AG301" s="270"/>
      <c r="AH301" s="270"/>
      <c r="AI301" s="270"/>
      <c r="AJ301" s="270"/>
      <c r="AK301" s="270"/>
      <c r="AL301" s="270"/>
      <c r="AM301" s="270"/>
      <c r="AN301" s="270"/>
      <c r="AO301" s="270"/>
      <c r="AP301" s="270"/>
      <c r="AQ301" s="270"/>
      <c r="AR301" s="270"/>
      <c r="AS301" s="270"/>
      <c r="AT301" s="270"/>
      <c r="AU301" s="270"/>
      <c r="AV301" s="270"/>
      <c r="AW301" s="270"/>
      <c r="AX301" s="270"/>
    </row>
    <row r="302" spans="1:50">
      <c r="A302" s="474"/>
      <c r="B302" s="270"/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  <c r="X302" s="270"/>
      <c r="Y302" s="270"/>
      <c r="Z302" s="270"/>
      <c r="AA302" s="270"/>
      <c r="AB302" s="270"/>
      <c r="AC302" s="270"/>
      <c r="AD302" s="270"/>
      <c r="AE302" s="270"/>
      <c r="AF302" s="270"/>
      <c r="AG302" s="270"/>
      <c r="AH302" s="270"/>
      <c r="AI302" s="270"/>
      <c r="AJ302" s="270"/>
      <c r="AK302" s="270"/>
      <c r="AL302" s="270"/>
      <c r="AM302" s="270"/>
      <c r="AN302" s="270"/>
      <c r="AO302" s="270"/>
      <c r="AP302" s="270"/>
      <c r="AQ302" s="270"/>
      <c r="AR302" s="270"/>
      <c r="AS302" s="270"/>
      <c r="AT302" s="270"/>
      <c r="AU302" s="270"/>
      <c r="AV302" s="270"/>
      <c r="AW302" s="270"/>
      <c r="AX302" s="270"/>
    </row>
    <row r="303" spans="1:50">
      <c r="A303" s="474"/>
      <c r="B303" s="270"/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  <c r="X303" s="270"/>
      <c r="Y303" s="270"/>
      <c r="Z303" s="270"/>
      <c r="AA303" s="270"/>
      <c r="AB303" s="270"/>
      <c r="AC303" s="270"/>
      <c r="AD303" s="270"/>
      <c r="AE303" s="270"/>
      <c r="AF303" s="270"/>
      <c r="AG303" s="270"/>
      <c r="AH303" s="270"/>
      <c r="AI303" s="270"/>
      <c r="AJ303" s="270"/>
      <c r="AK303" s="270"/>
      <c r="AL303" s="270"/>
      <c r="AM303" s="270"/>
      <c r="AN303" s="270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</row>
    <row r="304" spans="1:50">
      <c r="A304" s="474"/>
      <c r="B304" s="270"/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  <c r="X304" s="270"/>
      <c r="Y304" s="270"/>
      <c r="Z304" s="270"/>
      <c r="AA304" s="270"/>
      <c r="AB304" s="270"/>
      <c r="AC304" s="270"/>
      <c r="AD304" s="270"/>
      <c r="AE304" s="270"/>
      <c r="AF304" s="270"/>
      <c r="AG304" s="270"/>
      <c r="AH304" s="270"/>
      <c r="AI304" s="270"/>
      <c r="AJ304" s="270"/>
      <c r="AK304" s="270"/>
      <c r="AL304" s="270"/>
      <c r="AM304" s="270"/>
      <c r="AN304" s="270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</row>
    <row r="305" spans="1:50">
      <c r="A305" s="474"/>
      <c r="B305" s="270"/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  <c r="X305" s="270"/>
      <c r="Y305" s="270"/>
      <c r="Z305" s="270"/>
      <c r="AA305" s="270"/>
      <c r="AB305" s="270"/>
      <c r="AC305" s="270"/>
      <c r="AD305" s="270"/>
      <c r="AE305" s="270"/>
      <c r="AF305" s="270"/>
      <c r="AG305" s="270"/>
      <c r="AH305" s="270"/>
      <c r="AI305" s="270"/>
      <c r="AJ305" s="270"/>
      <c r="AK305" s="270"/>
      <c r="AL305" s="270"/>
      <c r="AM305" s="270"/>
      <c r="AN305" s="270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</row>
    <row r="306" spans="1:50">
      <c r="A306" s="474"/>
      <c r="B306" s="270"/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  <c r="X306" s="270"/>
      <c r="Y306" s="270"/>
      <c r="Z306" s="270"/>
      <c r="AA306" s="270"/>
      <c r="AB306" s="270"/>
      <c r="AC306" s="270"/>
      <c r="AD306" s="270"/>
      <c r="AE306" s="270"/>
      <c r="AF306" s="270"/>
      <c r="AG306" s="270"/>
      <c r="AH306" s="270"/>
      <c r="AI306" s="270"/>
      <c r="AJ306" s="270"/>
      <c r="AK306" s="270"/>
      <c r="AL306" s="270"/>
      <c r="AM306" s="270"/>
      <c r="AN306" s="270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</row>
    <row r="307" spans="1:50">
      <c r="A307" s="474"/>
      <c r="B307" s="270"/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  <c r="X307" s="270"/>
      <c r="Y307" s="270"/>
      <c r="Z307" s="270"/>
      <c r="AA307" s="270"/>
      <c r="AB307" s="270"/>
      <c r="AC307" s="270"/>
      <c r="AD307" s="270"/>
      <c r="AE307" s="270"/>
      <c r="AF307" s="270"/>
      <c r="AG307" s="270"/>
      <c r="AH307" s="270"/>
      <c r="AI307" s="270"/>
      <c r="AJ307" s="270"/>
      <c r="AK307" s="270"/>
      <c r="AL307" s="270"/>
      <c r="AM307" s="270"/>
      <c r="AN307" s="270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</row>
    <row r="308" spans="1:50">
      <c r="A308" s="474"/>
      <c r="B308" s="270"/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  <c r="X308" s="270"/>
      <c r="Y308" s="270"/>
      <c r="Z308" s="270"/>
      <c r="AA308" s="270"/>
      <c r="AB308" s="270"/>
      <c r="AC308" s="270"/>
      <c r="AD308" s="270"/>
      <c r="AE308" s="270"/>
      <c r="AF308" s="270"/>
      <c r="AG308" s="270"/>
      <c r="AH308" s="270"/>
      <c r="AI308" s="270"/>
      <c r="AJ308" s="270"/>
      <c r="AK308" s="270"/>
      <c r="AL308" s="270"/>
      <c r="AM308" s="270"/>
      <c r="AN308" s="270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</row>
    <row r="309" spans="1:50">
      <c r="A309" s="474"/>
      <c r="B309" s="270"/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  <c r="X309" s="270"/>
      <c r="Y309" s="270"/>
      <c r="Z309" s="270"/>
      <c r="AA309" s="270"/>
      <c r="AB309" s="270"/>
      <c r="AC309" s="270"/>
      <c r="AD309" s="270"/>
      <c r="AE309" s="270"/>
      <c r="AF309" s="270"/>
      <c r="AG309" s="270"/>
      <c r="AH309" s="270"/>
      <c r="AI309" s="270"/>
      <c r="AJ309" s="270"/>
      <c r="AK309" s="270"/>
      <c r="AL309" s="270"/>
      <c r="AM309" s="270"/>
      <c r="AN309" s="270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</row>
    <row r="310" spans="1:50">
      <c r="A310" s="474"/>
      <c r="B310" s="270"/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  <c r="X310" s="270"/>
      <c r="Y310" s="270"/>
      <c r="Z310" s="270"/>
      <c r="AA310" s="270"/>
      <c r="AB310" s="270"/>
      <c r="AC310" s="270"/>
      <c r="AD310" s="270"/>
      <c r="AE310" s="270"/>
      <c r="AF310" s="270"/>
      <c r="AG310" s="270"/>
      <c r="AH310" s="270"/>
      <c r="AI310" s="270"/>
      <c r="AJ310" s="270"/>
      <c r="AK310" s="270"/>
      <c r="AL310" s="270"/>
      <c r="AM310" s="270"/>
      <c r="AN310" s="270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</row>
    <row r="311" spans="1:50">
      <c r="A311" s="474"/>
      <c r="B311" s="270"/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  <c r="X311" s="270"/>
      <c r="Y311" s="270"/>
      <c r="Z311" s="270"/>
      <c r="AA311" s="270"/>
      <c r="AB311" s="270"/>
      <c r="AC311" s="270"/>
      <c r="AD311" s="270"/>
      <c r="AE311" s="270"/>
      <c r="AF311" s="270"/>
      <c r="AG311" s="270"/>
      <c r="AH311" s="270"/>
      <c r="AI311" s="270"/>
      <c r="AJ311" s="270"/>
      <c r="AK311" s="270"/>
      <c r="AL311" s="270"/>
      <c r="AM311" s="270"/>
      <c r="AN311" s="270"/>
      <c r="AO311" s="270"/>
      <c r="AP311" s="270"/>
      <c r="AQ311" s="270"/>
      <c r="AR311" s="270"/>
      <c r="AS311" s="270"/>
      <c r="AT311" s="270"/>
      <c r="AU311" s="270"/>
      <c r="AV311" s="270"/>
      <c r="AW311" s="270"/>
      <c r="AX311" s="270"/>
    </row>
    <row r="312" spans="1:50">
      <c r="A312" s="474"/>
      <c r="B312" s="270"/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  <c r="X312" s="270"/>
      <c r="Y312" s="270"/>
      <c r="Z312" s="270"/>
      <c r="AA312" s="270"/>
      <c r="AB312" s="270"/>
      <c r="AC312" s="270"/>
      <c r="AD312" s="270"/>
      <c r="AE312" s="270"/>
      <c r="AF312" s="270"/>
      <c r="AG312" s="270"/>
      <c r="AH312" s="270"/>
      <c r="AI312" s="270"/>
      <c r="AJ312" s="270"/>
      <c r="AK312" s="270"/>
      <c r="AL312" s="270"/>
      <c r="AM312" s="270"/>
      <c r="AN312" s="270"/>
      <c r="AO312" s="270"/>
      <c r="AP312" s="270"/>
      <c r="AQ312" s="270"/>
      <c r="AR312" s="270"/>
      <c r="AS312" s="270"/>
      <c r="AT312" s="270"/>
      <c r="AU312" s="270"/>
      <c r="AV312" s="270"/>
      <c r="AW312" s="270"/>
      <c r="AX312" s="270"/>
    </row>
    <row r="313" spans="1:50">
      <c r="A313" s="474"/>
      <c r="B313" s="270"/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  <c r="X313" s="270"/>
      <c r="Y313" s="270"/>
      <c r="Z313" s="270"/>
      <c r="AA313" s="270"/>
      <c r="AB313" s="270"/>
      <c r="AC313" s="270"/>
      <c r="AD313" s="270"/>
      <c r="AE313" s="270"/>
      <c r="AF313" s="270"/>
      <c r="AG313" s="270"/>
      <c r="AH313" s="270"/>
      <c r="AI313" s="270"/>
      <c r="AJ313" s="270"/>
      <c r="AK313" s="270"/>
      <c r="AL313" s="270"/>
      <c r="AM313" s="270"/>
      <c r="AN313" s="270"/>
      <c r="AO313" s="270"/>
      <c r="AP313" s="270"/>
      <c r="AQ313" s="270"/>
      <c r="AR313" s="270"/>
      <c r="AS313" s="270"/>
      <c r="AT313" s="270"/>
      <c r="AU313" s="270"/>
      <c r="AV313" s="270"/>
      <c r="AW313" s="270"/>
      <c r="AX313" s="270"/>
    </row>
    <row r="314" spans="1:50">
      <c r="A314" s="474"/>
      <c r="B314" s="270"/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  <c r="X314" s="270"/>
      <c r="Y314" s="270"/>
      <c r="Z314" s="270"/>
      <c r="AA314" s="270"/>
      <c r="AB314" s="270"/>
      <c r="AC314" s="270"/>
      <c r="AD314" s="270"/>
      <c r="AE314" s="270"/>
      <c r="AF314" s="270"/>
      <c r="AG314" s="270"/>
      <c r="AH314" s="270"/>
      <c r="AI314" s="270"/>
      <c r="AJ314" s="270"/>
      <c r="AK314" s="270"/>
      <c r="AL314" s="270"/>
      <c r="AM314" s="270"/>
      <c r="AN314" s="270"/>
      <c r="AO314" s="270"/>
      <c r="AP314" s="270"/>
      <c r="AQ314" s="270"/>
      <c r="AR314" s="270"/>
      <c r="AS314" s="270"/>
      <c r="AT314" s="270"/>
      <c r="AU314" s="270"/>
      <c r="AV314" s="270"/>
      <c r="AW314" s="270"/>
      <c r="AX314" s="270"/>
    </row>
    <row r="315" spans="1:50">
      <c r="A315" s="474"/>
      <c r="B315" s="270"/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  <c r="X315" s="270"/>
      <c r="Y315" s="270"/>
      <c r="Z315" s="270"/>
      <c r="AA315" s="270"/>
      <c r="AB315" s="270"/>
      <c r="AC315" s="270"/>
      <c r="AD315" s="270"/>
      <c r="AE315" s="270"/>
      <c r="AF315" s="270"/>
      <c r="AG315" s="270"/>
      <c r="AH315" s="270"/>
      <c r="AI315" s="270"/>
      <c r="AJ315" s="270"/>
      <c r="AK315" s="270"/>
      <c r="AL315" s="270"/>
      <c r="AM315" s="270"/>
      <c r="AN315" s="270"/>
      <c r="AO315" s="270"/>
      <c r="AP315" s="270"/>
      <c r="AQ315" s="270"/>
      <c r="AR315" s="270"/>
      <c r="AS315" s="270"/>
      <c r="AT315" s="270"/>
      <c r="AU315" s="270"/>
      <c r="AV315" s="270"/>
      <c r="AW315" s="270"/>
      <c r="AX315" s="270"/>
    </row>
    <row r="316" spans="1:50">
      <c r="A316" s="474"/>
      <c r="B316" s="270"/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  <c r="X316" s="270"/>
      <c r="Y316" s="270"/>
      <c r="Z316" s="270"/>
      <c r="AA316" s="270"/>
      <c r="AB316" s="270"/>
      <c r="AC316" s="270"/>
      <c r="AD316" s="270"/>
      <c r="AE316" s="270"/>
      <c r="AF316" s="270"/>
      <c r="AG316" s="270"/>
      <c r="AH316" s="270"/>
      <c r="AI316" s="270"/>
      <c r="AJ316" s="270"/>
      <c r="AK316" s="270"/>
      <c r="AL316" s="270"/>
      <c r="AM316" s="270"/>
      <c r="AN316" s="270"/>
      <c r="AO316" s="270"/>
      <c r="AP316" s="270"/>
      <c r="AQ316" s="270"/>
      <c r="AR316" s="270"/>
      <c r="AS316" s="270"/>
      <c r="AT316" s="270"/>
      <c r="AU316" s="270"/>
      <c r="AV316" s="270"/>
      <c r="AW316" s="270"/>
      <c r="AX316" s="270"/>
    </row>
    <row r="317" spans="1:50">
      <c r="A317" s="474"/>
      <c r="B317" s="270"/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  <c r="X317" s="270"/>
      <c r="Y317" s="270"/>
      <c r="Z317" s="270"/>
      <c r="AA317" s="270"/>
      <c r="AB317" s="270"/>
      <c r="AC317" s="270"/>
      <c r="AD317" s="270"/>
      <c r="AE317" s="270"/>
      <c r="AF317" s="270"/>
      <c r="AG317" s="270"/>
      <c r="AH317" s="270"/>
      <c r="AI317" s="270"/>
      <c r="AJ317" s="270"/>
      <c r="AK317" s="270"/>
      <c r="AL317" s="270"/>
      <c r="AM317" s="270"/>
      <c r="AN317" s="270"/>
      <c r="AO317" s="270"/>
      <c r="AP317" s="270"/>
      <c r="AQ317" s="270"/>
      <c r="AR317" s="270"/>
      <c r="AS317" s="270"/>
      <c r="AT317" s="270"/>
      <c r="AU317" s="270"/>
      <c r="AV317" s="270"/>
      <c r="AW317" s="270"/>
      <c r="AX317" s="270"/>
    </row>
    <row r="318" spans="1:50">
      <c r="A318" s="474"/>
      <c r="B318" s="270"/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  <c r="X318" s="270"/>
      <c r="Y318" s="270"/>
      <c r="Z318" s="270"/>
      <c r="AA318" s="270"/>
      <c r="AB318" s="270"/>
      <c r="AC318" s="270"/>
      <c r="AD318" s="270"/>
      <c r="AE318" s="270"/>
      <c r="AF318" s="270"/>
      <c r="AG318" s="270"/>
      <c r="AH318" s="270"/>
      <c r="AI318" s="270"/>
      <c r="AJ318" s="270"/>
      <c r="AK318" s="270"/>
      <c r="AL318" s="270"/>
      <c r="AM318" s="270"/>
      <c r="AN318" s="270"/>
      <c r="AO318" s="270"/>
      <c r="AP318" s="270"/>
      <c r="AQ318" s="270"/>
      <c r="AR318" s="270"/>
      <c r="AS318" s="270"/>
      <c r="AT318" s="270"/>
      <c r="AU318" s="270"/>
      <c r="AV318" s="270"/>
      <c r="AW318" s="270"/>
      <c r="AX318" s="270"/>
    </row>
    <row r="319" spans="1:50">
      <c r="A319" s="474"/>
      <c r="B319" s="270"/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  <c r="X319" s="270"/>
      <c r="Y319" s="270"/>
      <c r="Z319" s="270"/>
      <c r="AA319" s="270"/>
      <c r="AB319" s="270"/>
      <c r="AC319" s="270"/>
      <c r="AD319" s="270"/>
      <c r="AE319" s="270"/>
      <c r="AF319" s="270"/>
      <c r="AG319" s="270"/>
      <c r="AH319" s="270"/>
      <c r="AI319" s="270"/>
      <c r="AJ319" s="270"/>
      <c r="AK319" s="270"/>
      <c r="AL319" s="270"/>
      <c r="AM319" s="270"/>
      <c r="AN319" s="270"/>
      <c r="AO319" s="270"/>
      <c r="AP319" s="270"/>
      <c r="AQ319" s="270"/>
      <c r="AR319" s="270"/>
      <c r="AS319" s="270"/>
      <c r="AT319" s="270"/>
      <c r="AU319" s="270"/>
      <c r="AV319" s="270"/>
      <c r="AW319" s="270"/>
      <c r="AX319" s="270"/>
    </row>
    <row r="320" spans="1:50">
      <c r="A320" s="474"/>
      <c r="B320" s="270"/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  <c r="X320" s="270"/>
      <c r="Y320" s="270"/>
      <c r="Z320" s="270"/>
      <c r="AA320" s="270"/>
      <c r="AB320" s="270"/>
      <c r="AC320" s="270"/>
      <c r="AD320" s="270"/>
      <c r="AE320" s="270"/>
      <c r="AF320" s="270"/>
      <c r="AG320" s="270"/>
      <c r="AH320" s="270"/>
      <c r="AI320" s="270"/>
      <c r="AJ320" s="270"/>
      <c r="AK320" s="270"/>
      <c r="AL320" s="270"/>
      <c r="AM320" s="270"/>
      <c r="AN320" s="270"/>
      <c r="AO320" s="270"/>
      <c r="AP320" s="270"/>
      <c r="AQ320" s="270"/>
      <c r="AR320" s="270"/>
      <c r="AS320" s="270"/>
      <c r="AT320" s="270"/>
      <c r="AU320" s="270"/>
      <c r="AV320" s="270"/>
      <c r="AW320" s="270"/>
      <c r="AX320" s="270"/>
    </row>
    <row r="321" spans="1:50">
      <c r="A321" s="474"/>
      <c r="B321" s="270"/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  <c r="X321" s="270"/>
      <c r="Y321" s="270"/>
      <c r="Z321" s="270"/>
      <c r="AA321" s="270"/>
      <c r="AB321" s="270"/>
      <c r="AC321" s="270"/>
      <c r="AD321" s="270"/>
      <c r="AE321" s="270"/>
      <c r="AF321" s="270"/>
      <c r="AG321" s="270"/>
      <c r="AH321" s="270"/>
      <c r="AI321" s="270"/>
      <c r="AJ321" s="270"/>
      <c r="AK321" s="270"/>
      <c r="AL321" s="270"/>
      <c r="AM321" s="270"/>
      <c r="AN321" s="270"/>
      <c r="AO321" s="270"/>
      <c r="AP321" s="270"/>
      <c r="AQ321" s="270"/>
      <c r="AR321" s="270"/>
      <c r="AS321" s="270"/>
      <c r="AT321" s="270"/>
      <c r="AU321" s="270"/>
      <c r="AV321" s="270"/>
      <c r="AW321" s="270"/>
      <c r="AX321" s="270"/>
    </row>
    <row r="322" spans="1:50">
      <c r="A322" s="474"/>
      <c r="B322" s="270"/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  <c r="X322" s="270"/>
      <c r="Y322" s="270"/>
      <c r="Z322" s="270"/>
      <c r="AA322" s="270"/>
      <c r="AB322" s="270"/>
      <c r="AC322" s="270"/>
      <c r="AD322" s="270"/>
      <c r="AE322" s="270"/>
      <c r="AF322" s="270"/>
      <c r="AG322" s="270"/>
      <c r="AH322" s="270"/>
      <c r="AI322" s="270"/>
      <c r="AJ322" s="270"/>
      <c r="AK322" s="270"/>
      <c r="AL322" s="270"/>
      <c r="AM322" s="270"/>
      <c r="AN322" s="270"/>
      <c r="AO322" s="270"/>
      <c r="AP322" s="270"/>
      <c r="AQ322" s="270"/>
      <c r="AR322" s="270"/>
      <c r="AS322" s="270"/>
      <c r="AT322" s="270"/>
      <c r="AU322" s="270"/>
      <c r="AV322" s="270"/>
      <c r="AW322" s="270"/>
      <c r="AX322" s="270"/>
    </row>
    <row r="323" spans="1:50">
      <c r="A323" s="474"/>
      <c r="B323" s="270"/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  <c r="X323" s="270"/>
      <c r="Y323" s="270"/>
      <c r="Z323" s="270"/>
      <c r="AA323" s="270"/>
      <c r="AB323" s="270"/>
      <c r="AC323" s="270"/>
      <c r="AD323" s="270"/>
      <c r="AE323" s="270"/>
      <c r="AF323" s="270"/>
      <c r="AG323" s="270"/>
      <c r="AH323" s="270"/>
      <c r="AI323" s="270"/>
      <c r="AJ323" s="270"/>
      <c r="AK323" s="270"/>
      <c r="AL323" s="270"/>
      <c r="AM323" s="270"/>
      <c r="AN323" s="270"/>
      <c r="AO323" s="270"/>
      <c r="AP323" s="270"/>
      <c r="AQ323" s="270"/>
      <c r="AR323" s="270"/>
      <c r="AS323" s="270"/>
      <c r="AT323" s="270"/>
      <c r="AU323" s="270"/>
      <c r="AV323" s="270"/>
      <c r="AW323" s="270"/>
      <c r="AX323" s="270"/>
    </row>
    <row r="324" spans="1:50">
      <c r="A324" s="474"/>
      <c r="B324" s="270"/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  <c r="X324" s="270"/>
      <c r="Y324" s="270"/>
      <c r="Z324" s="270"/>
      <c r="AA324" s="270"/>
      <c r="AB324" s="270"/>
      <c r="AC324" s="270"/>
      <c r="AD324" s="270"/>
      <c r="AE324" s="270"/>
      <c r="AF324" s="270"/>
      <c r="AG324" s="270"/>
      <c r="AH324" s="270"/>
      <c r="AI324" s="270"/>
      <c r="AJ324" s="270"/>
      <c r="AK324" s="270"/>
      <c r="AL324" s="270"/>
      <c r="AM324" s="270"/>
      <c r="AN324" s="270"/>
      <c r="AO324" s="270"/>
      <c r="AP324" s="270"/>
      <c r="AQ324" s="270"/>
      <c r="AR324" s="270"/>
      <c r="AS324" s="270"/>
      <c r="AT324" s="270"/>
      <c r="AU324" s="270"/>
      <c r="AV324" s="270"/>
      <c r="AW324" s="270"/>
      <c r="AX324" s="270"/>
    </row>
    <row r="325" spans="1:50">
      <c r="A325" s="474"/>
      <c r="B325" s="270"/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  <c r="X325" s="270"/>
      <c r="Y325" s="270"/>
      <c r="Z325" s="270"/>
      <c r="AA325" s="270"/>
      <c r="AB325" s="270"/>
      <c r="AC325" s="270"/>
      <c r="AD325" s="270"/>
      <c r="AE325" s="270"/>
      <c r="AF325" s="270"/>
      <c r="AG325" s="270"/>
      <c r="AH325" s="270"/>
      <c r="AI325" s="270"/>
      <c r="AJ325" s="270"/>
      <c r="AK325" s="270"/>
      <c r="AL325" s="270"/>
      <c r="AM325" s="270"/>
      <c r="AN325" s="270"/>
      <c r="AO325" s="270"/>
      <c r="AP325" s="270"/>
      <c r="AQ325" s="270"/>
      <c r="AR325" s="270"/>
      <c r="AS325" s="270"/>
      <c r="AT325" s="270"/>
      <c r="AU325" s="270"/>
      <c r="AV325" s="270"/>
      <c r="AW325" s="270"/>
      <c r="AX325" s="270"/>
    </row>
    <row r="326" spans="1:50">
      <c r="A326" s="474"/>
      <c r="B326" s="270"/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  <c r="X326" s="270"/>
      <c r="Y326" s="270"/>
      <c r="Z326" s="270"/>
      <c r="AA326" s="270"/>
      <c r="AB326" s="270"/>
      <c r="AC326" s="270"/>
      <c r="AD326" s="270"/>
      <c r="AE326" s="270"/>
      <c r="AF326" s="270"/>
      <c r="AG326" s="270"/>
      <c r="AH326" s="270"/>
      <c r="AI326" s="270"/>
      <c r="AJ326" s="270"/>
      <c r="AK326" s="270"/>
      <c r="AL326" s="270"/>
      <c r="AM326" s="270"/>
      <c r="AN326" s="270"/>
      <c r="AO326" s="270"/>
      <c r="AP326" s="270"/>
      <c r="AQ326" s="270"/>
      <c r="AR326" s="270"/>
      <c r="AS326" s="270"/>
      <c r="AT326" s="270"/>
      <c r="AU326" s="270"/>
      <c r="AV326" s="270"/>
      <c r="AW326" s="270"/>
      <c r="AX326" s="270"/>
    </row>
    <row r="327" spans="1:50">
      <c r="A327" s="474"/>
      <c r="B327" s="270"/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  <c r="X327" s="270"/>
      <c r="Y327" s="270"/>
      <c r="Z327" s="270"/>
      <c r="AA327" s="270"/>
      <c r="AB327" s="270"/>
      <c r="AC327" s="270"/>
      <c r="AD327" s="270"/>
      <c r="AE327" s="270"/>
      <c r="AF327" s="270"/>
      <c r="AG327" s="270"/>
      <c r="AH327" s="270"/>
      <c r="AI327" s="270"/>
      <c r="AJ327" s="270"/>
      <c r="AK327" s="270"/>
      <c r="AL327" s="270"/>
      <c r="AM327" s="270"/>
      <c r="AN327" s="270"/>
      <c r="AO327" s="270"/>
      <c r="AP327" s="270"/>
      <c r="AQ327" s="270"/>
      <c r="AR327" s="270"/>
      <c r="AS327" s="270"/>
      <c r="AT327" s="270"/>
      <c r="AU327" s="270"/>
      <c r="AV327" s="270"/>
      <c r="AW327" s="270"/>
      <c r="AX327" s="270"/>
    </row>
    <row r="328" spans="1:50">
      <c r="A328" s="474"/>
      <c r="B328" s="270"/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  <c r="X328" s="270"/>
      <c r="Y328" s="270"/>
      <c r="Z328" s="270"/>
      <c r="AA328" s="270"/>
      <c r="AB328" s="270"/>
      <c r="AC328" s="270"/>
      <c r="AD328" s="270"/>
      <c r="AE328" s="270"/>
      <c r="AF328" s="270"/>
      <c r="AG328" s="270"/>
      <c r="AH328" s="270"/>
      <c r="AI328" s="270"/>
      <c r="AJ328" s="270"/>
      <c r="AK328" s="270"/>
      <c r="AL328" s="270"/>
      <c r="AM328" s="270"/>
      <c r="AN328" s="270"/>
      <c r="AO328" s="270"/>
      <c r="AP328" s="270"/>
      <c r="AQ328" s="270"/>
      <c r="AR328" s="270"/>
      <c r="AS328" s="270"/>
      <c r="AT328" s="270"/>
      <c r="AU328" s="270"/>
      <c r="AV328" s="270"/>
      <c r="AW328" s="270"/>
      <c r="AX328" s="270"/>
    </row>
    <row r="329" spans="1:50">
      <c r="A329" s="474"/>
      <c r="B329" s="270"/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  <c r="X329" s="270"/>
      <c r="Y329" s="270"/>
      <c r="Z329" s="270"/>
      <c r="AA329" s="270"/>
      <c r="AB329" s="270"/>
      <c r="AC329" s="270"/>
      <c r="AD329" s="270"/>
      <c r="AE329" s="270"/>
      <c r="AF329" s="270"/>
      <c r="AG329" s="270"/>
      <c r="AH329" s="270"/>
      <c r="AI329" s="270"/>
      <c r="AJ329" s="270"/>
      <c r="AK329" s="270"/>
      <c r="AL329" s="270"/>
      <c r="AM329" s="270"/>
      <c r="AN329" s="270"/>
      <c r="AO329" s="270"/>
      <c r="AP329" s="270"/>
      <c r="AQ329" s="270"/>
      <c r="AR329" s="270"/>
      <c r="AS329" s="270"/>
      <c r="AT329" s="270"/>
      <c r="AU329" s="270"/>
      <c r="AV329" s="270"/>
      <c r="AW329" s="270"/>
      <c r="AX329" s="270"/>
    </row>
    <row r="330" spans="1:50">
      <c r="A330" s="474"/>
      <c r="B330" s="270"/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  <c r="X330" s="270"/>
      <c r="Y330" s="270"/>
      <c r="Z330" s="270"/>
      <c r="AA330" s="270"/>
      <c r="AB330" s="270"/>
      <c r="AC330" s="270"/>
      <c r="AD330" s="270"/>
      <c r="AE330" s="270"/>
      <c r="AF330" s="270"/>
      <c r="AG330" s="270"/>
      <c r="AH330" s="270"/>
      <c r="AI330" s="270"/>
      <c r="AJ330" s="270"/>
      <c r="AK330" s="270"/>
      <c r="AL330" s="270"/>
      <c r="AM330" s="270"/>
      <c r="AN330" s="270"/>
      <c r="AO330" s="270"/>
      <c r="AP330" s="270"/>
      <c r="AQ330" s="270"/>
      <c r="AR330" s="270"/>
      <c r="AS330" s="270"/>
      <c r="AT330" s="270"/>
      <c r="AU330" s="270"/>
      <c r="AV330" s="270"/>
      <c r="AW330" s="270"/>
      <c r="AX330" s="270"/>
    </row>
    <row r="331" spans="1:50">
      <c r="A331" s="474"/>
      <c r="B331" s="270"/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  <c r="X331" s="270"/>
      <c r="Y331" s="270"/>
      <c r="Z331" s="270"/>
      <c r="AA331" s="270"/>
      <c r="AB331" s="270"/>
      <c r="AC331" s="270"/>
      <c r="AD331" s="270"/>
      <c r="AE331" s="270"/>
      <c r="AF331" s="270"/>
      <c r="AG331" s="270"/>
      <c r="AH331" s="270"/>
      <c r="AI331" s="270"/>
      <c r="AJ331" s="270"/>
      <c r="AK331" s="270"/>
      <c r="AL331" s="270"/>
      <c r="AM331" s="270"/>
      <c r="AN331" s="270"/>
      <c r="AO331" s="270"/>
      <c r="AP331" s="270"/>
      <c r="AQ331" s="270"/>
      <c r="AR331" s="270"/>
      <c r="AS331" s="270"/>
      <c r="AT331" s="270"/>
      <c r="AU331" s="270"/>
      <c r="AV331" s="270"/>
      <c r="AW331" s="270"/>
      <c r="AX331" s="270"/>
    </row>
    <row r="332" spans="1:50">
      <c r="A332" s="474"/>
      <c r="B332" s="270"/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  <c r="X332" s="270"/>
      <c r="Y332" s="270"/>
      <c r="Z332" s="270"/>
      <c r="AA332" s="270"/>
      <c r="AB332" s="270"/>
      <c r="AC332" s="270"/>
      <c r="AD332" s="270"/>
      <c r="AE332" s="270"/>
      <c r="AF332" s="270"/>
      <c r="AG332" s="270"/>
      <c r="AH332" s="270"/>
      <c r="AI332" s="270"/>
      <c r="AJ332" s="270"/>
      <c r="AK332" s="270"/>
      <c r="AL332" s="270"/>
      <c r="AM332" s="270"/>
      <c r="AN332" s="270"/>
      <c r="AO332" s="270"/>
      <c r="AP332" s="270"/>
      <c r="AQ332" s="270"/>
      <c r="AR332" s="270"/>
      <c r="AS332" s="270"/>
      <c r="AT332" s="270"/>
      <c r="AU332" s="270"/>
      <c r="AV332" s="270"/>
      <c r="AW332" s="270"/>
      <c r="AX332" s="270"/>
    </row>
    <row r="333" spans="1:50">
      <c r="A333" s="474"/>
      <c r="B333" s="270"/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  <c r="X333" s="270"/>
      <c r="Y333" s="270"/>
      <c r="Z333" s="270"/>
      <c r="AA333" s="270"/>
      <c r="AB333" s="270"/>
      <c r="AC333" s="270"/>
      <c r="AD333" s="270"/>
      <c r="AE333" s="270"/>
      <c r="AF333" s="270"/>
      <c r="AG333" s="270"/>
      <c r="AH333" s="270"/>
      <c r="AI333" s="270"/>
      <c r="AJ333" s="270"/>
      <c r="AK333" s="270"/>
      <c r="AL333" s="270"/>
      <c r="AM333" s="270"/>
      <c r="AN333" s="270"/>
      <c r="AO333" s="270"/>
      <c r="AP333" s="270"/>
      <c r="AQ333" s="270"/>
      <c r="AR333" s="270"/>
      <c r="AS333" s="270"/>
      <c r="AT333" s="270"/>
      <c r="AU333" s="270"/>
      <c r="AV333" s="270"/>
      <c r="AW333" s="270"/>
      <c r="AX333" s="270"/>
    </row>
    <row r="334" spans="1:50">
      <c r="A334" s="474"/>
      <c r="B334" s="270"/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  <c r="X334" s="270"/>
      <c r="Y334" s="270"/>
      <c r="Z334" s="270"/>
      <c r="AA334" s="270"/>
      <c r="AB334" s="270"/>
      <c r="AC334" s="270"/>
      <c r="AD334" s="270"/>
      <c r="AE334" s="270"/>
      <c r="AF334" s="270"/>
      <c r="AG334" s="270"/>
      <c r="AH334" s="270"/>
      <c r="AI334" s="270"/>
      <c r="AJ334" s="270"/>
      <c r="AK334" s="270"/>
      <c r="AL334" s="270"/>
      <c r="AM334" s="270"/>
      <c r="AN334" s="270"/>
      <c r="AO334" s="270"/>
      <c r="AP334" s="270"/>
      <c r="AQ334" s="270"/>
      <c r="AR334" s="270"/>
      <c r="AS334" s="270"/>
      <c r="AT334" s="270"/>
      <c r="AU334" s="270"/>
      <c r="AV334" s="270"/>
      <c r="AW334" s="270"/>
      <c r="AX334" s="270"/>
    </row>
    <row r="335" spans="1:50">
      <c r="A335" s="474"/>
      <c r="B335" s="270"/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  <c r="X335" s="270"/>
      <c r="Y335" s="270"/>
      <c r="Z335" s="270"/>
      <c r="AA335" s="270"/>
      <c r="AB335" s="270"/>
      <c r="AC335" s="270"/>
      <c r="AD335" s="270"/>
      <c r="AE335" s="270"/>
      <c r="AF335" s="270"/>
      <c r="AG335" s="270"/>
      <c r="AH335" s="270"/>
      <c r="AI335" s="270"/>
      <c r="AJ335" s="270"/>
      <c r="AK335" s="270"/>
      <c r="AL335" s="270"/>
      <c r="AM335" s="270"/>
      <c r="AN335" s="270"/>
      <c r="AO335" s="270"/>
      <c r="AP335" s="270"/>
      <c r="AQ335" s="270"/>
      <c r="AR335" s="270"/>
      <c r="AS335" s="270"/>
      <c r="AT335" s="270"/>
      <c r="AU335" s="270"/>
      <c r="AV335" s="270"/>
      <c r="AW335" s="270"/>
      <c r="AX335" s="270"/>
    </row>
    <row r="336" spans="1:50">
      <c r="A336" s="474"/>
      <c r="B336" s="270"/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  <c r="X336" s="270"/>
      <c r="Y336" s="270"/>
      <c r="Z336" s="270"/>
      <c r="AA336" s="270"/>
      <c r="AB336" s="270"/>
      <c r="AC336" s="270"/>
      <c r="AD336" s="270"/>
      <c r="AE336" s="270"/>
      <c r="AF336" s="270"/>
      <c r="AG336" s="270"/>
      <c r="AH336" s="270"/>
      <c r="AI336" s="270"/>
      <c r="AJ336" s="270"/>
      <c r="AK336" s="270"/>
      <c r="AL336" s="270"/>
      <c r="AM336" s="270"/>
      <c r="AN336" s="270"/>
      <c r="AO336" s="270"/>
      <c r="AP336" s="270"/>
      <c r="AQ336" s="270"/>
      <c r="AR336" s="270"/>
      <c r="AS336" s="270"/>
      <c r="AT336" s="270"/>
      <c r="AU336" s="270"/>
      <c r="AV336" s="270"/>
      <c r="AW336" s="270"/>
      <c r="AX336" s="270"/>
    </row>
    <row r="337" spans="1:50">
      <c r="A337" s="474"/>
      <c r="B337" s="270"/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  <c r="X337" s="270"/>
      <c r="Y337" s="270"/>
      <c r="Z337" s="270"/>
      <c r="AA337" s="270"/>
      <c r="AB337" s="270"/>
      <c r="AC337" s="270"/>
      <c r="AD337" s="270"/>
      <c r="AE337" s="270"/>
      <c r="AF337" s="270"/>
      <c r="AG337" s="270"/>
      <c r="AH337" s="270"/>
      <c r="AI337" s="270"/>
      <c r="AJ337" s="270"/>
      <c r="AK337" s="270"/>
      <c r="AL337" s="270"/>
      <c r="AM337" s="270"/>
      <c r="AN337" s="270"/>
      <c r="AO337" s="270"/>
      <c r="AP337" s="270"/>
      <c r="AQ337" s="270"/>
      <c r="AR337" s="270"/>
      <c r="AS337" s="270"/>
      <c r="AT337" s="270"/>
      <c r="AU337" s="270"/>
      <c r="AV337" s="270"/>
      <c r="AW337" s="270"/>
      <c r="AX337" s="270"/>
    </row>
    <row r="338" spans="1:50">
      <c r="A338" s="474"/>
      <c r="B338" s="270"/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  <c r="X338" s="270"/>
      <c r="Y338" s="270"/>
      <c r="Z338" s="270"/>
      <c r="AA338" s="270"/>
      <c r="AB338" s="270"/>
      <c r="AC338" s="270"/>
      <c r="AD338" s="270"/>
      <c r="AE338" s="270"/>
      <c r="AF338" s="270"/>
      <c r="AG338" s="270"/>
      <c r="AH338" s="270"/>
      <c r="AI338" s="270"/>
      <c r="AJ338" s="270"/>
      <c r="AK338" s="270"/>
      <c r="AL338" s="270"/>
      <c r="AM338" s="270"/>
      <c r="AN338" s="270"/>
      <c r="AO338" s="270"/>
      <c r="AP338" s="270"/>
      <c r="AQ338" s="270"/>
      <c r="AR338" s="270"/>
      <c r="AS338" s="270"/>
      <c r="AT338" s="270"/>
      <c r="AU338" s="270"/>
      <c r="AV338" s="270"/>
      <c r="AW338" s="270"/>
      <c r="AX338" s="270"/>
    </row>
    <row r="339" spans="1:50">
      <c r="A339" s="474"/>
      <c r="B339" s="270"/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  <c r="X339" s="270"/>
      <c r="Y339" s="270"/>
      <c r="Z339" s="270"/>
      <c r="AA339" s="270"/>
      <c r="AB339" s="270"/>
      <c r="AC339" s="270"/>
      <c r="AD339" s="270"/>
      <c r="AE339" s="270"/>
      <c r="AF339" s="270"/>
      <c r="AG339" s="270"/>
      <c r="AH339" s="270"/>
      <c r="AI339" s="270"/>
      <c r="AJ339" s="270"/>
      <c r="AK339" s="270"/>
      <c r="AL339" s="270"/>
      <c r="AM339" s="270"/>
      <c r="AN339" s="270"/>
      <c r="AO339" s="270"/>
      <c r="AP339" s="270"/>
      <c r="AQ339" s="270"/>
      <c r="AR339" s="270"/>
      <c r="AS339" s="270"/>
      <c r="AT339" s="270"/>
      <c r="AU339" s="270"/>
      <c r="AV339" s="270"/>
      <c r="AW339" s="270"/>
      <c r="AX339" s="270"/>
    </row>
    <row r="340" spans="1:50">
      <c r="A340" s="474"/>
      <c r="B340" s="270"/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  <c r="X340" s="270"/>
      <c r="Y340" s="270"/>
      <c r="Z340" s="270"/>
      <c r="AA340" s="270"/>
      <c r="AB340" s="270"/>
      <c r="AC340" s="270"/>
      <c r="AD340" s="270"/>
      <c r="AE340" s="270"/>
      <c r="AF340" s="270"/>
      <c r="AG340" s="270"/>
      <c r="AH340" s="270"/>
      <c r="AI340" s="270"/>
      <c r="AJ340" s="270"/>
      <c r="AK340" s="270"/>
      <c r="AL340" s="270"/>
      <c r="AM340" s="270"/>
      <c r="AN340" s="270"/>
      <c r="AO340" s="270"/>
      <c r="AP340" s="270"/>
      <c r="AQ340" s="270"/>
      <c r="AR340" s="270"/>
      <c r="AS340" s="270"/>
      <c r="AT340" s="270"/>
      <c r="AU340" s="270"/>
      <c r="AV340" s="270"/>
      <c r="AW340" s="270"/>
      <c r="AX340" s="270"/>
    </row>
    <row r="341" spans="1:50">
      <c r="A341" s="474"/>
      <c r="B341" s="270"/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  <c r="X341" s="270"/>
      <c r="Y341" s="270"/>
      <c r="Z341" s="270"/>
      <c r="AA341" s="270"/>
      <c r="AB341" s="270"/>
      <c r="AC341" s="270"/>
      <c r="AD341" s="270"/>
      <c r="AE341" s="270"/>
      <c r="AF341" s="270"/>
      <c r="AG341" s="270"/>
      <c r="AH341" s="270"/>
      <c r="AI341" s="270"/>
      <c r="AJ341" s="270"/>
      <c r="AK341" s="270"/>
      <c r="AL341" s="270"/>
      <c r="AM341" s="270"/>
      <c r="AN341" s="270"/>
      <c r="AO341" s="270"/>
      <c r="AP341" s="270"/>
      <c r="AQ341" s="270"/>
      <c r="AR341" s="270"/>
      <c r="AS341" s="270"/>
      <c r="AT341" s="270"/>
      <c r="AU341" s="270"/>
      <c r="AV341" s="270"/>
      <c r="AW341" s="270"/>
      <c r="AX341" s="270"/>
    </row>
    <row r="342" spans="1:50">
      <c r="A342" s="474"/>
      <c r="B342" s="270"/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  <c r="X342" s="270"/>
      <c r="Y342" s="270"/>
      <c r="Z342" s="270"/>
      <c r="AA342" s="270"/>
      <c r="AB342" s="270"/>
      <c r="AC342" s="270"/>
      <c r="AD342" s="270"/>
      <c r="AE342" s="270"/>
      <c r="AF342" s="270"/>
      <c r="AG342" s="270"/>
      <c r="AH342" s="270"/>
      <c r="AI342" s="270"/>
      <c r="AJ342" s="270"/>
      <c r="AK342" s="270"/>
      <c r="AL342" s="270"/>
      <c r="AM342" s="270"/>
      <c r="AN342" s="270"/>
      <c r="AO342" s="270"/>
      <c r="AP342" s="270"/>
      <c r="AQ342" s="270"/>
      <c r="AR342" s="270"/>
      <c r="AS342" s="270"/>
      <c r="AT342" s="270"/>
      <c r="AU342" s="270"/>
      <c r="AV342" s="270"/>
      <c r="AW342" s="270"/>
      <c r="AX342" s="270"/>
    </row>
    <row r="343" spans="1:50">
      <c r="A343" s="474"/>
      <c r="B343" s="270"/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  <c r="X343" s="270"/>
      <c r="Y343" s="270"/>
      <c r="Z343" s="270"/>
      <c r="AA343" s="270"/>
      <c r="AB343" s="270"/>
      <c r="AC343" s="270"/>
      <c r="AD343" s="270"/>
      <c r="AE343" s="270"/>
      <c r="AF343" s="270"/>
      <c r="AG343" s="270"/>
      <c r="AH343" s="270"/>
      <c r="AI343" s="270"/>
      <c r="AJ343" s="270"/>
      <c r="AK343" s="270"/>
      <c r="AL343" s="270"/>
      <c r="AM343" s="270"/>
      <c r="AN343" s="270"/>
      <c r="AO343" s="270"/>
      <c r="AP343" s="270"/>
      <c r="AQ343" s="270"/>
      <c r="AR343" s="270"/>
      <c r="AS343" s="270"/>
      <c r="AT343" s="270"/>
      <c r="AU343" s="270"/>
      <c r="AV343" s="270"/>
      <c r="AW343" s="270"/>
      <c r="AX343" s="270"/>
    </row>
    <row r="344" spans="1:50">
      <c r="A344" s="474"/>
      <c r="B344" s="270"/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  <c r="X344" s="270"/>
      <c r="Y344" s="270"/>
      <c r="Z344" s="270"/>
      <c r="AA344" s="270"/>
      <c r="AB344" s="270"/>
      <c r="AC344" s="270"/>
      <c r="AD344" s="270"/>
      <c r="AE344" s="270"/>
      <c r="AF344" s="270"/>
      <c r="AG344" s="270"/>
      <c r="AH344" s="270"/>
      <c r="AI344" s="270"/>
      <c r="AJ344" s="270"/>
      <c r="AK344" s="270"/>
      <c r="AL344" s="270"/>
      <c r="AM344" s="270"/>
      <c r="AN344" s="270"/>
      <c r="AO344" s="270"/>
      <c r="AP344" s="270"/>
      <c r="AQ344" s="270"/>
      <c r="AR344" s="270"/>
      <c r="AS344" s="270"/>
      <c r="AT344" s="270"/>
      <c r="AU344" s="270"/>
      <c r="AV344" s="270"/>
      <c r="AW344" s="270"/>
      <c r="AX344" s="270"/>
    </row>
    <row r="345" spans="1:50">
      <c r="A345" s="474"/>
      <c r="B345" s="270"/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  <c r="X345" s="270"/>
      <c r="Y345" s="270"/>
      <c r="Z345" s="270"/>
      <c r="AA345" s="270"/>
      <c r="AB345" s="270"/>
      <c r="AC345" s="270"/>
      <c r="AD345" s="270"/>
      <c r="AE345" s="270"/>
      <c r="AF345" s="270"/>
      <c r="AG345" s="270"/>
      <c r="AH345" s="270"/>
      <c r="AI345" s="270"/>
      <c r="AJ345" s="270"/>
      <c r="AK345" s="270"/>
      <c r="AL345" s="270"/>
      <c r="AM345" s="270"/>
      <c r="AN345" s="270"/>
      <c r="AO345" s="270"/>
      <c r="AP345" s="270"/>
      <c r="AQ345" s="270"/>
      <c r="AR345" s="270"/>
      <c r="AS345" s="270"/>
      <c r="AT345" s="270"/>
      <c r="AU345" s="270"/>
      <c r="AV345" s="270"/>
      <c r="AW345" s="270"/>
      <c r="AX345" s="270"/>
    </row>
    <row r="346" spans="1:50">
      <c r="A346" s="474"/>
      <c r="B346" s="270"/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  <c r="X346" s="270"/>
      <c r="Y346" s="270"/>
      <c r="Z346" s="270"/>
      <c r="AA346" s="270"/>
      <c r="AB346" s="270"/>
      <c r="AC346" s="270"/>
      <c r="AD346" s="270"/>
      <c r="AE346" s="270"/>
      <c r="AF346" s="270"/>
      <c r="AG346" s="270"/>
      <c r="AH346" s="270"/>
      <c r="AI346" s="270"/>
      <c r="AJ346" s="270"/>
      <c r="AK346" s="270"/>
      <c r="AL346" s="270"/>
      <c r="AM346" s="270"/>
      <c r="AN346" s="270"/>
      <c r="AO346" s="270"/>
      <c r="AP346" s="270"/>
      <c r="AQ346" s="270"/>
      <c r="AR346" s="270"/>
      <c r="AS346" s="270"/>
      <c r="AT346" s="270"/>
      <c r="AU346" s="270"/>
      <c r="AV346" s="270"/>
      <c r="AW346" s="270"/>
      <c r="AX346" s="270"/>
    </row>
    <row r="347" spans="1:50">
      <c r="A347" s="474"/>
      <c r="B347" s="270"/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  <c r="X347" s="270"/>
      <c r="Y347" s="270"/>
      <c r="Z347" s="270"/>
      <c r="AA347" s="270"/>
      <c r="AB347" s="270"/>
      <c r="AC347" s="270"/>
      <c r="AD347" s="270"/>
      <c r="AE347" s="270"/>
      <c r="AF347" s="270"/>
      <c r="AG347" s="270"/>
      <c r="AH347" s="270"/>
      <c r="AI347" s="270"/>
      <c r="AJ347" s="270"/>
      <c r="AK347" s="270"/>
      <c r="AL347" s="270"/>
      <c r="AM347" s="270"/>
      <c r="AN347" s="270"/>
      <c r="AO347" s="270"/>
      <c r="AP347" s="270"/>
      <c r="AQ347" s="270"/>
      <c r="AR347" s="270"/>
      <c r="AS347" s="270"/>
      <c r="AT347" s="270"/>
      <c r="AU347" s="270"/>
      <c r="AV347" s="270"/>
      <c r="AW347" s="270"/>
      <c r="AX347" s="270"/>
    </row>
    <row r="348" spans="1:50">
      <c r="A348" s="474"/>
      <c r="B348" s="270"/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  <c r="X348" s="270"/>
      <c r="Y348" s="270"/>
      <c r="Z348" s="270"/>
      <c r="AA348" s="270"/>
      <c r="AB348" s="270"/>
      <c r="AC348" s="270"/>
      <c r="AD348" s="270"/>
      <c r="AE348" s="270"/>
      <c r="AF348" s="270"/>
      <c r="AG348" s="270"/>
      <c r="AH348" s="270"/>
      <c r="AI348" s="270"/>
      <c r="AJ348" s="270"/>
      <c r="AK348" s="270"/>
      <c r="AL348" s="270"/>
      <c r="AM348" s="270"/>
      <c r="AN348" s="270"/>
      <c r="AO348" s="270"/>
      <c r="AP348" s="270"/>
      <c r="AQ348" s="270"/>
      <c r="AR348" s="270"/>
      <c r="AS348" s="270"/>
      <c r="AT348" s="270"/>
      <c r="AU348" s="270"/>
      <c r="AV348" s="270"/>
      <c r="AW348" s="270"/>
      <c r="AX348" s="270"/>
    </row>
    <row r="349" spans="1:50">
      <c r="A349" s="474"/>
      <c r="B349" s="270"/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  <c r="X349" s="270"/>
      <c r="Y349" s="270"/>
      <c r="Z349" s="270"/>
      <c r="AA349" s="270"/>
      <c r="AB349" s="270"/>
      <c r="AC349" s="270"/>
      <c r="AD349" s="270"/>
      <c r="AE349" s="270"/>
      <c r="AF349" s="270"/>
      <c r="AG349" s="270"/>
      <c r="AH349" s="270"/>
      <c r="AI349" s="270"/>
      <c r="AJ349" s="270"/>
      <c r="AK349" s="270"/>
      <c r="AL349" s="270"/>
      <c r="AM349" s="270"/>
      <c r="AN349" s="270"/>
      <c r="AO349" s="270"/>
      <c r="AP349" s="270"/>
      <c r="AQ349" s="270"/>
      <c r="AR349" s="270"/>
      <c r="AS349" s="270"/>
      <c r="AT349" s="270"/>
      <c r="AU349" s="270"/>
      <c r="AV349" s="270"/>
      <c r="AW349" s="270"/>
      <c r="AX349" s="270"/>
    </row>
    <row r="350" spans="1:50">
      <c r="A350" s="474"/>
      <c r="B350" s="270"/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  <c r="X350" s="270"/>
      <c r="Y350" s="270"/>
      <c r="Z350" s="270"/>
      <c r="AA350" s="270"/>
      <c r="AB350" s="270"/>
      <c r="AC350" s="270"/>
      <c r="AD350" s="270"/>
      <c r="AE350" s="270"/>
      <c r="AF350" s="270"/>
      <c r="AG350" s="270"/>
      <c r="AH350" s="270"/>
      <c r="AI350" s="270"/>
      <c r="AJ350" s="270"/>
      <c r="AK350" s="270"/>
      <c r="AL350" s="270"/>
      <c r="AM350" s="270"/>
      <c r="AN350" s="270"/>
      <c r="AO350" s="270"/>
      <c r="AP350" s="270"/>
      <c r="AQ350" s="270"/>
      <c r="AR350" s="270"/>
      <c r="AS350" s="270"/>
      <c r="AT350" s="270"/>
      <c r="AU350" s="270"/>
      <c r="AV350" s="270"/>
      <c r="AW350" s="270"/>
      <c r="AX350" s="270"/>
    </row>
    <row r="351" spans="1:50">
      <c r="A351" s="474"/>
      <c r="B351" s="270"/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  <c r="X351" s="270"/>
      <c r="Y351" s="270"/>
      <c r="Z351" s="270"/>
      <c r="AA351" s="270"/>
      <c r="AB351" s="270"/>
      <c r="AC351" s="270"/>
      <c r="AD351" s="270"/>
      <c r="AE351" s="270"/>
      <c r="AF351" s="270"/>
      <c r="AG351" s="270"/>
      <c r="AH351" s="270"/>
      <c r="AI351" s="270"/>
      <c r="AJ351" s="270"/>
      <c r="AK351" s="270"/>
      <c r="AL351" s="270"/>
      <c r="AM351" s="270"/>
      <c r="AN351" s="270"/>
      <c r="AO351" s="270"/>
      <c r="AP351" s="270"/>
      <c r="AQ351" s="270"/>
      <c r="AR351" s="270"/>
      <c r="AS351" s="270"/>
      <c r="AT351" s="270"/>
      <c r="AU351" s="270"/>
      <c r="AV351" s="270"/>
      <c r="AW351" s="270"/>
      <c r="AX351" s="270"/>
    </row>
    <row r="352" spans="1:50">
      <c r="A352" s="474"/>
      <c r="B352" s="270"/>
      <c r="C352" s="270"/>
      <c r="D352" s="270"/>
      <c r="E352" s="270"/>
      <c r="F352" s="270"/>
      <c r="G352" s="270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  <c r="X352" s="270"/>
      <c r="Y352" s="270"/>
      <c r="Z352" s="270"/>
      <c r="AA352" s="270"/>
      <c r="AB352" s="270"/>
      <c r="AC352" s="270"/>
      <c r="AD352" s="270"/>
      <c r="AE352" s="270"/>
      <c r="AF352" s="270"/>
      <c r="AG352" s="270"/>
      <c r="AH352" s="270"/>
      <c r="AI352" s="270"/>
      <c r="AJ352" s="270"/>
      <c r="AK352" s="270"/>
      <c r="AL352" s="270"/>
      <c r="AM352" s="270"/>
      <c r="AN352" s="270"/>
      <c r="AO352" s="270"/>
      <c r="AP352" s="270"/>
      <c r="AQ352" s="270"/>
      <c r="AR352" s="270"/>
      <c r="AS352" s="270"/>
      <c r="AT352" s="270"/>
      <c r="AU352" s="270"/>
      <c r="AV352" s="270"/>
      <c r="AW352" s="270"/>
      <c r="AX352" s="270"/>
    </row>
    <row r="353" spans="1:50">
      <c r="A353" s="474"/>
      <c r="B353" s="270"/>
      <c r="C353" s="270"/>
      <c r="D353" s="270"/>
      <c r="E353" s="270"/>
      <c r="F353" s="270"/>
      <c r="G353" s="270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  <c r="X353" s="270"/>
      <c r="Y353" s="270"/>
      <c r="Z353" s="270"/>
      <c r="AA353" s="270"/>
      <c r="AB353" s="270"/>
      <c r="AC353" s="270"/>
      <c r="AD353" s="270"/>
      <c r="AE353" s="270"/>
      <c r="AF353" s="270"/>
      <c r="AG353" s="270"/>
      <c r="AH353" s="270"/>
      <c r="AI353" s="270"/>
      <c r="AJ353" s="270"/>
      <c r="AK353" s="270"/>
      <c r="AL353" s="270"/>
      <c r="AM353" s="270"/>
      <c r="AN353" s="270"/>
      <c r="AO353" s="270"/>
      <c r="AP353" s="270"/>
      <c r="AQ353" s="270"/>
      <c r="AR353" s="270"/>
      <c r="AS353" s="270"/>
      <c r="AT353" s="270"/>
      <c r="AU353" s="270"/>
      <c r="AV353" s="270"/>
      <c r="AW353" s="270"/>
      <c r="AX353" s="270"/>
    </row>
    <row r="354" spans="1:50">
      <c r="A354" s="474"/>
      <c r="B354" s="270"/>
      <c r="C354" s="270"/>
      <c r="D354" s="270"/>
      <c r="E354" s="270"/>
      <c r="F354" s="270"/>
      <c r="G354" s="270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  <c r="X354" s="270"/>
      <c r="Y354" s="270"/>
      <c r="Z354" s="270"/>
      <c r="AA354" s="270"/>
      <c r="AB354" s="270"/>
      <c r="AC354" s="270"/>
      <c r="AD354" s="270"/>
      <c r="AE354" s="270"/>
      <c r="AF354" s="270"/>
      <c r="AG354" s="270"/>
      <c r="AH354" s="270"/>
      <c r="AI354" s="270"/>
      <c r="AJ354" s="270"/>
      <c r="AK354" s="270"/>
      <c r="AL354" s="270"/>
      <c r="AM354" s="270"/>
      <c r="AN354" s="270"/>
      <c r="AO354" s="270"/>
      <c r="AP354" s="270"/>
      <c r="AQ354" s="270"/>
      <c r="AR354" s="270"/>
      <c r="AS354" s="270"/>
      <c r="AT354" s="270"/>
      <c r="AU354" s="270"/>
      <c r="AV354" s="270"/>
      <c r="AW354" s="270"/>
      <c r="AX354" s="270"/>
    </row>
    <row r="355" spans="1:50">
      <c r="A355" s="474"/>
      <c r="B355" s="270"/>
      <c r="C355" s="270"/>
      <c r="D355" s="270"/>
      <c r="E355" s="270"/>
      <c r="F355" s="270"/>
      <c r="G355" s="270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  <c r="X355" s="270"/>
      <c r="Y355" s="270"/>
      <c r="Z355" s="270"/>
      <c r="AA355" s="270"/>
      <c r="AB355" s="270"/>
      <c r="AC355" s="270"/>
      <c r="AD355" s="270"/>
      <c r="AE355" s="270"/>
      <c r="AF355" s="270"/>
      <c r="AG355" s="270"/>
      <c r="AH355" s="270"/>
      <c r="AI355" s="270"/>
      <c r="AJ355" s="270"/>
      <c r="AK355" s="270"/>
      <c r="AL355" s="270"/>
      <c r="AM355" s="270"/>
      <c r="AN355" s="270"/>
      <c r="AO355" s="270"/>
      <c r="AP355" s="270"/>
      <c r="AQ355" s="270"/>
      <c r="AR355" s="270"/>
      <c r="AS355" s="270"/>
      <c r="AT355" s="270"/>
      <c r="AU355" s="270"/>
      <c r="AV355" s="270"/>
      <c r="AW355" s="270"/>
      <c r="AX355" s="270"/>
    </row>
    <row r="356" spans="1:50">
      <c r="A356" s="474"/>
      <c r="B356" s="270"/>
      <c r="C356" s="270"/>
      <c r="D356" s="270"/>
      <c r="E356" s="270"/>
      <c r="F356" s="270"/>
      <c r="G356" s="270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  <c r="X356" s="270"/>
      <c r="Y356" s="270"/>
      <c r="Z356" s="270"/>
      <c r="AA356" s="270"/>
      <c r="AB356" s="270"/>
      <c r="AC356" s="270"/>
      <c r="AD356" s="270"/>
      <c r="AE356" s="270"/>
      <c r="AF356" s="270"/>
      <c r="AG356" s="270"/>
      <c r="AH356" s="270"/>
      <c r="AI356" s="270"/>
      <c r="AJ356" s="270"/>
      <c r="AK356" s="270"/>
      <c r="AL356" s="270"/>
      <c r="AM356" s="270"/>
      <c r="AN356" s="270"/>
      <c r="AO356" s="270"/>
      <c r="AP356" s="270"/>
      <c r="AQ356" s="270"/>
      <c r="AR356" s="270"/>
      <c r="AS356" s="270"/>
      <c r="AT356" s="270"/>
      <c r="AU356" s="270"/>
      <c r="AV356" s="270"/>
      <c r="AW356" s="270"/>
      <c r="AX356" s="270"/>
    </row>
    <row r="357" spans="1:50">
      <c r="A357" s="474"/>
      <c r="B357" s="270"/>
      <c r="C357" s="270"/>
      <c r="D357" s="270"/>
      <c r="E357" s="270"/>
      <c r="F357" s="270"/>
      <c r="G357" s="270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  <c r="X357" s="270"/>
      <c r="Y357" s="270"/>
      <c r="Z357" s="270"/>
      <c r="AA357" s="270"/>
      <c r="AB357" s="270"/>
      <c r="AC357" s="270"/>
      <c r="AD357" s="270"/>
      <c r="AE357" s="270"/>
      <c r="AF357" s="270"/>
      <c r="AG357" s="270"/>
      <c r="AH357" s="270"/>
      <c r="AI357" s="270"/>
      <c r="AJ357" s="270"/>
      <c r="AK357" s="270"/>
      <c r="AL357" s="270"/>
      <c r="AM357" s="270"/>
      <c r="AN357" s="270"/>
      <c r="AO357" s="270"/>
      <c r="AP357" s="270"/>
      <c r="AQ357" s="270"/>
      <c r="AR357" s="270"/>
      <c r="AS357" s="270"/>
      <c r="AT357" s="270"/>
      <c r="AU357" s="270"/>
      <c r="AV357" s="270"/>
      <c r="AW357" s="270"/>
      <c r="AX357" s="270"/>
    </row>
    <row r="358" spans="1:50">
      <c r="A358" s="474"/>
      <c r="B358" s="270"/>
      <c r="C358" s="270"/>
      <c r="D358" s="270"/>
      <c r="E358" s="270"/>
      <c r="F358" s="270"/>
      <c r="G358" s="270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  <c r="X358" s="270"/>
      <c r="Y358" s="270"/>
      <c r="Z358" s="270"/>
      <c r="AA358" s="270"/>
      <c r="AB358" s="270"/>
      <c r="AC358" s="270"/>
      <c r="AD358" s="270"/>
      <c r="AE358" s="270"/>
      <c r="AF358" s="270"/>
      <c r="AG358" s="270"/>
      <c r="AH358" s="270"/>
      <c r="AI358" s="270"/>
      <c r="AJ358" s="270"/>
      <c r="AK358" s="270"/>
      <c r="AL358" s="270"/>
      <c r="AM358" s="270"/>
      <c r="AN358" s="270"/>
      <c r="AO358" s="270"/>
      <c r="AP358" s="270"/>
      <c r="AQ358" s="270"/>
      <c r="AR358" s="270"/>
      <c r="AS358" s="270"/>
      <c r="AT358" s="270"/>
      <c r="AU358" s="270"/>
      <c r="AV358" s="270"/>
      <c r="AW358" s="270"/>
      <c r="AX358" s="270"/>
    </row>
    <row r="359" spans="1:50">
      <c r="A359" s="474"/>
      <c r="B359" s="270"/>
      <c r="C359" s="270"/>
      <c r="D359" s="270"/>
      <c r="E359" s="270"/>
      <c r="F359" s="270"/>
      <c r="G359" s="270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  <c r="X359" s="270"/>
      <c r="Y359" s="270"/>
      <c r="Z359" s="270"/>
      <c r="AA359" s="270"/>
      <c r="AB359" s="270"/>
      <c r="AC359" s="270"/>
      <c r="AD359" s="270"/>
      <c r="AE359" s="270"/>
      <c r="AF359" s="270"/>
      <c r="AG359" s="270"/>
      <c r="AH359" s="270"/>
      <c r="AI359" s="270"/>
      <c r="AJ359" s="270"/>
      <c r="AK359" s="270"/>
      <c r="AL359" s="270"/>
      <c r="AM359" s="270"/>
      <c r="AN359" s="270"/>
      <c r="AO359" s="270"/>
      <c r="AP359" s="270"/>
      <c r="AQ359" s="270"/>
      <c r="AR359" s="270"/>
      <c r="AS359" s="270"/>
      <c r="AT359" s="270"/>
      <c r="AU359" s="270"/>
      <c r="AV359" s="270"/>
      <c r="AW359" s="270"/>
      <c r="AX359" s="270"/>
    </row>
    <row r="360" spans="1:50">
      <c r="A360" s="474"/>
      <c r="B360" s="270"/>
      <c r="C360" s="270"/>
      <c r="D360" s="270"/>
      <c r="E360" s="270"/>
      <c r="F360" s="270"/>
      <c r="G360" s="270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  <c r="X360" s="270"/>
      <c r="Y360" s="270"/>
      <c r="Z360" s="270"/>
      <c r="AA360" s="270"/>
      <c r="AB360" s="270"/>
      <c r="AC360" s="270"/>
      <c r="AD360" s="270"/>
      <c r="AE360" s="270"/>
      <c r="AF360" s="270"/>
      <c r="AG360" s="270"/>
      <c r="AH360" s="270"/>
      <c r="AI360" s="270"/>
      <c r="AJ360" s="270"/>
      <c r="AK360" s="270"/>
      <c r="AL360" s="270"/>
      <c r="AM360" s="270"/>
      <c r="AN360" s="270"/>
      <c r="AO360" s="270"/>
      <c r="AP360" s="270"/>
      <c r="AQ360" s="270"/>
      <c r="AR360" s="270"/>
      <c r="AS360" s="270"/>
      <c r="AT360" s="270"/>
      <c r="AU360" s="270"/>
      <c r="AV360" s="270"/>
      <c r="AW360" s="270"/>
      <c r="AX360" s="270"/>
    </row>
    <row r="361" spans="1:50">
      <c r="A361" s="474"/>
      <c r="B361" s="270"/>
      <c r="C361" s="270"/>
      <c r="D361" s="270"/>
      <c r="E361" s="270"/>
      <c r="F361" s="270"/>
      <c r="G361" s="270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  <c r="X361" s="270"/>
      <c r="Y361" s="270"/>
      <c r="Z361" s="270"/>
      <c r="AA361" s="270"/>
      <c r="AB361" s="270"/>
      <c r="AC361" s="270"/>
      <c r="AD361" s="270"/>
      <c r="AE361" s="270"/>
      <c r="AF361" s="270"/>
      <c r="AG361" s="270"/>
      <c r="AH361" s="270"/>
      <c r="AI361" s="270"/>
      <c r="AJ361" s="270"/>
      <c r="AK361" s="270"/>
      <c r="AL361" s="270"/>
      <c r="AM361" s="270"/>
      <c r="AN361" s="270"/>
      <c r="AO361" s="270"/>
      <c r="AP361" s="270"/>
      <c r="AQ361" s="270"/>
      <c r="AR361" s="270"/>
      <c r="AS361" s="270"/>
      <c r="AT361" s="270"/>
      <c r="AU361" s="270"/>
      <c r="AV361" s="270"/>
      <c r="AW361" s="270"/>
      <c r="AX361" s="270"/>
    </row>
    <row r="362" spans="1:50">
      <c r="A362" s="474"/>
      <c r="B362" s="270"/>
      <c r="C362" s="270"/>
      <c r="D362" s="270"/>
      <c r="E362" s="270"/>
      <c r="F362" s="270"/>
      <c r="G362" s="270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  <c r="X362" s="270"/>
      <c r="Y362" s="270"/>
      <c r="Z362" s="270"/>
      <c r="AA362" s="270"/>
      <c r="AB362" s="270"/>
      <c r="AC362" s="270"/>
      <c r="AD362" s="270"/>
      <c r="AE362" s="270"/>
      <c r="AF362" s="270"/>
      <c r="AG362" s="270"/>
      <c r="AH362" s="270"/>
      <c r="AI362" s="270"/>
      <c r="AJ362" s="270"/>
      <c r="AK362" s="270"/>
      <c r="AL362" s="270"/>
      <c r="AM362" s="270"/>
      <c r="AN362" s="270"/>
      <c r="AO362" s="270"/>
      <c r="AP362" s="270"/>
      <c r="AQ362" s="270"/>
      <c r="AR362" s="270"/>
      <c r="AS362" s="270"/>
      <c r="AT362" s="270"/>
      <c r="AU362" s="270"/>
      <c r="AV362" s="270"/>
      <c r="AW362" s="270"/>
      <c r="AX362" s="270"/>
    </row>
    <row r="363" spans="1:50">
      <c r="A363" s="474"/>
      <c r="B363" s="270"/>
      <c r="C363" s="270"/>
      <c r="D363" s="270"/>
      <c r="E363" s="270"/>
      <c r="F363" s="270"/>
      <c r="G363" s="270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  <c r="X363" s="270"/>
      <c r="Y363" s="270"/>
      <c r="Z363" s="270"/>
      <c r="AA363" s="270"/>
      <c r="AB363" s="270"/>
      <c r="AC363" s="270"/>
      <c r="AD363" s="270"/>
      <c r="AE363" s="270"/>
      <c r="AF363" s="270"/>
      <c r="AG363" s="270"/>
      <c r="AH363" s="270"/>
      <c r="AI363" s="270"/>
      <c r="AJ363" s="270"/>
      <c r="AK363" s="270"/>
      <c r="AL363" s="270"/>
      <c r="AM363" s="270"/>
      <c r="AN363" s="270"/>
      <c r="AO363" s="270"/>
      <c r="AP363" s="270"/>
      <c r="AQ363" s="270"/>
      <c r="AR363" s="270"/>
      <c r="AS363" s="270"/>
      <c r="AT363" s="270"/>
      <c r="AU363" s="270"/>
      <c r="AV363" s="270"/>
      <c r="AW363" s="270"/>
      <c r="AX363" s="270"/>
    </row>
    <row r="364" spans="1:50">
      <c r="A364" s="474"/>
      <c r="B364" s="270"/>
      <c r="C364" s="270"/>
      <c r="D364" s="270"/>
      <c r="E364" s="270"/>
      <c r="F364" s="270"/>
      <c r="G364" s="270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  <c r="X364" s="270"/>
      <c r="Y364" s="270"/>
      <c r="Z364" s="270"/>
      <c r="AA364" s="270"/>
      <c r="AB364" s="270"/>
      <c r="AC364" s="270"/>
      <c r="AD364" s="270"/>
      <c r="AE364" s="270"/>
      <c r="AF364" s="270"/>
      <c r="AG364" s="270"/>
      <c r="AH364" s="270"/>
      <c r="AI364" s="270"/>
      <c r="AJ364" s="270"/>
      <c r="AK364" s="270"/>
      <c r="AL364" s="270"/>
      <c r="AM364" s="270"/>
      <c r="AN364" s="270"/>
      <c r="AO364" s="270"/>
      <c r="AP364" s="270"/>
      <c r="AQ364" s="270"/>
      <c r="AR364" s="270"/>
      <c r="AS364" s="270"/>
      <c r="AT364" s="270"/>
      <c r="AU364" s="270"/>
      <c r="AV364" s="270"/>
      <c r="AW364" s="270"/>
      <c r="AX364" s="270"/>
    </row>
    <row r="365" spans="1:50">
      <c r="A365" s="474"/>
      <c r="B365" s="270"/>
      <c r="C365" s="270"/>
      <c r="D365" s="270"/>
      <c r="E365" s="270"/>
      <c r="F365" s="270"/>
      <c r="G365" s="270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  <c r="X365" s="270"/>
      <c r="Y365" s="270"/>
      <c r="Z365" s="270"/>
      <c r="AA365" s="270"/>
      <c r="AB365" s="270"/>
      <c r="AC365" s="270"/>
      <c r="AD365" s="270"/>
      <c r="AE365" s="270"/>
      <c r="AF365" s="270"/>
      <c r="AG365" s="270"/>
      <c r="AH365" s="270"/>
      <c r="AI365" s="270"/>
      <c r="AJ365" s="270"/>
      <c r="AK365" s="270"/>
      <c r="AL365" s="270"/>
      <c r="AM365" s="270"/>
      <c r="AN365" s="270"/>
      <c r="AO365" s="270"/>
      <c r="AP365" s="270"/>
      <c r="AQ365" s="270"/>
      <c r="AR365" s="270"/>
      <c r="AS365" s="270"/>
      <c r="AT365" s="270"/>
      <c r="AU365" s="270"/>
      <c r="AV365" s="270"/>
      <c r="AW365" s="270"/>
      <c r="AX365" s="270"/>
    </row>
    <row r="366" spans="1:50">
      <c r="A366" s="474"/>
      <c r="B366" s="270"/>
      <c r="C366" s="270"/>
      <c r="D366" s="270"/>
      <c r="E366" s="270"/>
      <c r="F366" s="270"/>
      <c r="G366" s="270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  <c r="X366" s="270"/>
      <c r="Y366" s="270"/>
      <c r="Z366" s="270"/>
      <c r="AA366" s="270"/>
      <c r="AB366" s="270"/>
      <c r="AC366" s="270"/>
      <c r="AD366" s="270"/>
      <c r="AE366" s="270"/>
      <c r="AF366" s="270"/>
      <c r="AG366" s="270"/>
      <c r="AH366" s="270"/>
      <c r="AI366" s="270"/>
      <c r="AJ366" s="270"/>
      <c r="AK366" s="270"/>
      <c r="AL366" s="270"/>
      <c r="AM366" s="270"/>
      <c r="AN366" s="270"/>
      <c r="AO366" s="270"/>
      <c r="AP366" s="270"/>
      <c r="AQ366" s="270"/>
      <c r="AR366" s="270"/>
      <c r="AS366" s="270"/>
      <c r="AT366" s="270"/>
      <c r="AU366" s="270"/>
      <c r="AV366" s="270"/>
      <c r="AW366" s="270"/>
      <c r="AX366" s="270"/>
    </row>
    <row r="367" spans="1:50">
      <c r="A367" s="474"/>
      <c r="B367" s="270"/>
      <c r="C367" s="270"/>
      <c r="D367" s="270"/>
      <c r="E367" s="270"/>
      <c r="F367" s="270"/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  <c r="X367" s="270"/>
      <c r="Y367" s="270"/>
      <c r="Z367" s="270"/>
      <c r="AA367" s="270"/>
      <c r="AB367" s="270"/>
      <c r="AC367" s="270"/>
      <c r="AD367" s="270"/>
      <c r="AE367" s="270"/>
      <c r="AF367" s="270"/>
      <c r="AG367" s="270"/>
      <c r="AH367" s="270"/>
      <c r="AI367" s="270"/>
      <c r="AJ367" s="270"/>
      <c r="AK367" s="270"/>
      <c r="AL367" s="270"/>
      <c r="AM367" s="270"/>
      <c r="AN367" s="270"/>
      <c r="AO367" s="270"/>
      <c r="AP367" s="270"/>
      <c r="AQ367" s="270"/>
      <c r="AR367" s="270"/>
      <c r="AS367" s="270"/>
      <c r="AT367" s="270"/>
      <c r="AU367" s="270"/>
      <c r="AV367" s="270"/>
      <c r="AW367" s="270"/>
      <c r="AX367" s="270"/>
    </row>
    <row r="368" spans="1:50">
      <c r="A368" s="474"/>
      <c r="B368" s="270"/>
      <c r="C368" s="270"/>
      <c r="D368" s="270"/>
      <c r="E368" s="270"/>
      <c r="F368" s="270"/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  <c r="X368" s="270"/>
      <c r="Y368" s="270"/>
      <c r="Z368" s="270"/>
      <c r="AA368" s="270"/>
      <c r="AB368" s="270"/>
      <c r="AC368" s="270"/>
      <c r="AD368" s="270"/>
      <c r="AE368" s="270"/>
      <c r="AF368" s="270"/>
      <c r="AG368" s="270"/>
      <c r="AH368" s="270"/>
      <c r="AI368" s="270"/>
      <c r="AJ368" s="270"/>
      <c r="AK368" s="270"/>
      <c r="AL368" s="270"/>
      <c r="AM368" s="270"/>
      <c r="AN368" s="270"/>
      <c r="AO368" s="270"/>
      <c r="AP368" s="270"/>
      <c r="AQ368" s="270"/>
      <c r="AR368" s="270"/>
      <c r="AS368" s="270"/>
      <c r="AT368" s="270"/>
      <c r="AU368" s="270"/>
      <c r="AV368" s="270"/>
      <c r="AW368" s="270"/>
      <c r="AX368" s="270"/>
    </row>
    <row r="369" spans="1:50">
      <c r="A369" s="474"/>
      <c r="B369" s="270"/>
      <c r="C369" s="270"/>
      <c r="D369" s="270"/>
      <c r="E369" s="270"/>
      <c r="F369" s="270"/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  <c r="X369" s="270"/>
      <c r="Y369" s="270"/>
      <c r="Z369" s="270"/>
      <c r="AA369" s="270"/>
      <c r="AB369" s="270"/>
      <c r="AC369" s="270"/>
      <c r="AD369" s="270"/>
      <c r="AE369" s="270"/>
      <c r="AF369" s="270"/>
      <c r="AG369" s="270"/>
      <c r="AH369" s="270"/>
      <c r="AI369" s="270"/>
      <c r="AJ369" s="270"/>
      <c r="AK369" s="270"/>
      <c r="AL369" s="270"/>
      <c r="AM369" s="270"/>
      <c r="AN369" s="270"/>
      <c r="AO369" s="270"/>
      <c r="AP369" s="270"/>
      <c r="AQ369" s="270"/>
      <c r="AR369" s="270"/>
      <c r="AS369" s="270"/>
      <c r="AT369" s="270"/>
      <c r="AU369" s="270"/>
      <c r="AV369" s="270"/>
      <c r="AW369" s="270"/>
      <c r="AX369" s="270"/>
    </row>
    <row r="370" spans="1:50">
      <c r="A370" s="474"/>
      <c r="B370" s="270"/>
      <c r="C370" s="270"/>
      <c r="D370" s="270"/>
      <c r="E370" s="270"/>
      <c r="F370" s="270"/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  <c r="X370" s="270"/>
      <c r="Y370" s="270"/>
      <c r="Z370" s="270"/>
      <c r="AA370" s="270"/>
      <c r="AB370" s="270"/>
      <c r="AC370" s="270"/>
      <c r="AD370" s="270"/>
      <c r="AE370" s="270"/>
      <c r="AF370" s="270"/>
      <c r="AG370" s="270"/>
      <c r="AH370" s="270"/>
      <c r="AI370" s="270"/>
      <c r="AJ370" s="270"/>
      <c r="AK370" s="270"/>
      <c r="AL370" s="270"/>
      <c r="AM370" s="270"/>
      <c r="AN370" s="270"/>
      <c r="AO370" s="270"/>
      <c r="AP370" s="270"/>
      <c r="AQ370" s="270"/>
      <c r="AR370" s="270"/>
      <c r="AS370" s="270"/>
      <c r="AT370" s="270"/>
      <c r="AU370" s="270"/>
      <c r="AV370" s="270"/>
      <c r="AW370" s="270"/>
      <c r="AX370" s="270"/>
    </row>
    <row r="371" spans="1:50">
      <c r="A371" s="474"/>
      <c r="B371" s="270"/>
      <c r="C371" s="270"/>
      <c r="D371" s="270"/>
      <c r="E371" s="270"/>
      <c r="F371" s="270"/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  <c r="X371" s="270"/>
      <c r="Y371" s="270"/>
      <c r="Z371" s="270"/>
      <c r="AA371" s="270"/>
      <c r="AB371" s="270"/>
      <c r="AC371" s="270"/>
      <c r="AD371" s="270"/>
      <c r="AE371" s="270"/>
      <c r="AF371" s="270"/>
      <c r="AG371" s="270"/>
      <c r="AH371" s="270"/>
      <c r="AI371" s="270"/>
      <c r="AJ371" s="270"/>
      <c r="AK371" s="270"/>
      <c r="AL371" s="270"/>
      <c r="AM371" s="270"/>
      <c r="AN371" s="270"/>
      <c r="AO371" s="270"/>
      <c r="AP371" s="270"/>
      <c r="AQ371" s="270"/>
      <c r="AR371" s="270"/>
      <c r="AS371" s="270"/>
      <c r="AT371" s="270"/>
      <c r="AU371" s="270"/>
      <c r="AV371" s="270"/>
      <c r="AW371" s="270"/>
      <c r="AX371" s="270"/>
    </row>
    <row r="372" spans="1:50">
      <c r="A372" s="474"/>
      <c r="B372" s="270"/>
      <c r="C372" s="270"/>
      <c r="D372" s="270"/>
      <c r="E372" s="270"/>
      <c r="F372" s="270"/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  <c r="X372" s="270"/>
      <c r="Y372" s="270"/>
      <c r="Z372" s="270"/>
      <c r="AA372" s="270"/>
      <c r="AB372" s="270"/>
      <c r="AC372" s="270"/>
      <c r="AD372" s="270"/>
      <c r="AE372" s="270"/>
      <c r="AF372" s="270"/>
      <c r="AG372" s="270"/>
      <c r="AH372" s="270"/>
      <c r="AI372" s="270"/>
      <c r="AJ372" s="270"/>
      <c r="AK372" s="270"/>
      <c r="AL372" s="270"/>
      <c r="AM372" s="270"/>
      <c r="AN372" s="270"/>
      <c r="AO372" s="270"/>
      <c r="AP372" s="270"/>
      <c r="AQ372" s="270"/>
      <c r="AR372" s="270"/>
      <c r="AS372" s="270"/>
      <c r="AT372" s="270"/>
      <c r="AU372" s="270"/>
      <c r="AV372" s="270"/>
      <c r="AW372" s="270"/>
      <c r="AX372" s="270"/>
    </row>
    <row r="373" spans="1:50">
      <c r="A373" s="474"/>
      <c r="B373" s="270"/>
      <c r="C373" s="270"/>
      <c r="D373" s="270"/>
      <c r="E373" s="270"/>
      <c r="F373" s="270"/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  <c r="X373" s="270"/>
      <c r="Y373" s="270"/>
      <c r="Z373" s="270"/>
      <c r="AA373" s="270"/>
      <c r="AB373" s="270"/>
      <c r="AC373" s="270"/>
      <c r="AD373" s="270"/>
      <c r="AE373" s="270"/>
      <c r="AF373" s="270"/>
      <c r="AG373" s="270"/>
      <c r="AH373" s="270"/>
      <c r="AI373" s="270"/>
      <c r="AJ373" s="270"/>
      <c r="AK373" s="270"/>
      <c r="AL373" s="270"/>
      <c r="AM373" s="270"/>
      <c r="AN373" s="270"/>
      <c r="AO373" s="270"/>
      <c r="AP373" s="270"/>
      <c r="AQ373" s="270"/>
      <c r="AR373" s="270"/>
      <c r="AS373" s="270"/>
      <c r="AT373" s="270"/>
      <c r="AU373" s="270"/>
      <c r="AV373" s="270"/>
      <c r="AW373" s="270"/>
      <c r="AX373" s="270"/>
    </row>
    <row r="374" spans="1:50">
      <c r="A374" s="474"/>
      <c r="B374" s="270"/>
      <c r="C374" s="270"/>
      <c r="D374" s="270"/>
      <c r="E374" s="270"/>
      <c r="F374" s="270"/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  <c r="X374" s="270"/>
      <c r="Y374" s="270"/>
      <c r="Z374" s="270"/>
      <c r="AA374" s="270"/>
      <c r="AB374" s="270"/>
      <c r="AC374" s="270"/>
      <c r="AD374" s="270"/>
      <c r="AE374" s="270"/>
      <c r="AF374" s="270"/>
      <c r="AG374" s="270"/>
      <c r="AH374" s="270"/>
      <c r="AI374" s="270"/>
      <c r="AJ374" s="270"/>
      <c r="AK374" s="270"/>
      <c r="AL374" s="270"/>
      <c r="AM374" s="270"/>
      <c r="AN374" s="270"/>
      <c r="AO374" s="270"/>
      <c r="AP374" s="270"/>
      <c r="AQ374" s="270"/>
      <c r="AR374" s="270"/>
      <c r="AS374" s="270"/>
      <c r="AT374" s="270"/>
      <c r="AU374" s="270"/>
      <c r="AV374" s="270"/>
      <c r="AW374" s="270"/>
      <c r="AX374" s="270"/>
    </row>
    <row r="375" spans="1:50">
      <c r="A375" s="474"/>
      <c r="B375" s="270"/>
      <c r="C375" s="270"/>
      <c r="D375" s="270"/>
      <c r="E375" s="270"/>
      <c r="F375" s="270"/>
      <c r="G375" s="270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  <c r="X375" s="270"/>
      <c r="Y375" s="270"/>
      <c r="Z375" s="270"/>
      <c r="AA375" s="270"/>
      <c r="AB375" s="270"/>
      <c r="AC375" s="270"/>
      <c r="AD375" s="270"/>
      <c r="AE375" s="270"/>
      <c r="AF375" s="270"/>
      <c r="AG375" s="270"/>
      <c r="AH375" s="270"/>
      <c r="AI375" s="270"/>
      <c r="AJ375" s="270"/>
      <c r="AK375" s="270"/>
      <c r="AL375" s="270"/>
      <c r="AM375" s="270"/>
      <c r="AN375" s="270"/>
      <c r="AO375" s="270"/>
      <c r="AP375" s="270"/>
      <c r="AQ375" s="270"/>
      <c r="AR375" s="270"/>
      <c r="AS375" s="270"/>
      <c r="AT375" s="270"/>
      <c r="AU375" s="270"/>
      <c r="AV375" s="270"/>
      <c r="AW375" s="270"/>
      <c r="AX375" s="270"/>
    </row>
    <row r="376" spans="1:50">
      <c r="A376" s="474"/>
      <c r="B376" s="270"/>
      <c r="C376" s="270"/>
      <c r="D376" s="270"/>
      <c r="E376" s="270"/>
      <c r="F376" s="270"/>
      <c r="G376" s="270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  <c r="X376" s="270"/>
      <c r="Y376" s="270"/>
      <c r="Z376" s="270"/>
      <c r="AA376" s="270"/>
      <c r="AB376" s="270"/>
      <c r="AC376" s="270"/>
      <c r="AD376" s="270"/>
      <c r="AE376" s="270"/>
      <c r="AF376" s="270"/>
      <c r="AG376" s="270"/>
      <c r="AH376" s="270"/>
      <c r="AI376" s="270"/>
      <c r="AJ376" s="270"/>
      <c r="AK376" s="270"/>
      <c r="AL376" s="270"/>
      <c r="AM376" s="270"/>
      <c r="AN376" s="270"/>
      <c r="AO376" s="270"/>
      <c r="AP376" s="270"/>
      <c r="AQ376" s="270"/>
      <c r="AR376" s="270"/>
      <c r="AS376" s="270"/>
      <c r="AT376" s="270"/>
      <c r="AU376" s="270"/>
      <c r="AV376" s="270"/>
      <c r="AW376" s="270"/>
      <c r="AX376" s="270"/>
    </row>
    <row r="377" spans="1:50">
      <c r="A377" s="474"/>
      <c r="B377" s="270"/>
      <c r="C377" s="270"/>
      <c r="D377" s="270"/>
      <c r="E377" s="270"/>
      <c r="F377" s="270"/>
      <c r="G377" s="270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  <c r="X377" s="270"/>
      <c r="Y377" s="270"/>
      <c r="Z377" s="270"/>
      <c r="AA377" s="270"/>
      <c r="AB377" s="270"/>
      <c r="AC377" s="270"/>
      <c r="AD377" s="270"/>
      <c r="AE377" s="270"/>
      <c r="AF377" s="270"/>
      <c r="AG377" s="270"/>
      <c r="AH377" s="270"/>
      <c r="AI377" s="270"/>
      <c r="AJ377" s="270"/>
      <c r="AK377" s="270"/>
      <c r="AL377" s="270"/>
      <c r="AM377" s="270"/>
      <c r="AN377" s="270"/>
      <c r="AO377" s="270"/>
      <c r="AP377" s="270"/>
      <c r="AQ377" s="270"/>
      <c r="AR377" s="270"/>
      <c r="AS377" s="270"/>
      <c r="AT377" s="270"/>
      <c r="AU377" s="270"/>
      <c r="AV377" s="270"/>
      <c r="AW377" s="270"/>
      <c r="AX377" s="270"/>
    </row>
    <row r="378" spans="1:50">
      <c r="A378" s="474"/>
      <c r="B378" s="270"/>
      <c r="C378" s="270"/>
      <c r="D378" s="270"/>
      <c r="E378" s="270"/>
      <c r="F378" s="270"/>
      <c r="G378" s="270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  <c r="X378" s="270"/>
      <c r="Y378" s="270"/>
      <c r="Z378" s="270"/>
      <c r="AA378" s="270"/>
      <c r="AB378" s="270"/>
      <c r="AC378" s="270"/>
      <c r="AD378" s="270"/>
      <c r="AE378" s="270"/>
      <c r="AF378" s="270"/>
      <c r="AG378" s="270"/>
      <c r="AH378" s="270"/>
      <c r="AI378" s="270"/>
      <c r="AJ378" s="270"/>
      <c r="AK378" s="270"/>
      <c r="AL378" s="270"/>
      <c r="AM378" s="270"/>
      <c r="AN378" s="270"/>
      <c r="AO378" s="270"/>
      <c r="AP378" s="270"/>
      <c r="AQ378" s="270"/>
      <c r="AR378" s="270"/>
      <c r="AS378" s="270"/>
      <c r="AT378" s="270"/>
      <c r="AU378" s="270"/>
      <c r="AV378" s="270"/>
      <c r="AW378" s="270"/>
      <c r="AX378" s="270"/>
    </row>
    <row r="379" spans="1:50">
      <c r="A379" s="474"/>
      <c r="B379" s="270"/>
      <c r="C379" s="270"/>
      <c r="D379" s="270"/>
      <c r="E379" s="270"/>
      <c r="F379" s="270"/>
      <c r="G379" s="270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  <c r="X379" s="270"/>
      <c r="Y379" s="270"/>
      <c r="Z379" s="270"/>
      <c r="AA379" s="270"/>
      <c r="AB379" s="270"/>
      <c r="AC379" s="270"/>
      <c r="AD379" s="270"/>
      <c r="AE379" s="270"/>
      <c r="AF379" s="270"/>
      <c r="AG379" s="270"/>
      <c r="AH379" s="270"/>
      <c r="AI379" s="270"/>
      <c r="AJ379" s="270"/>
      <c r="AK379" s="270"/>
      <c r="AL379" s="270"/>
      <c r="AM379" s="270"/>
      <c r="AN379" s="270"/>
      <c r="AO379" s="270"/>
      <c r="AP379" s="270"/>
      <c r="AQ379" s="270"/>
      <c r="AR379" s="270"/>
      <c r="AS379" s="270"/>
      <c r="AT379" s="270"/>
      <c r="AU379" s="270"/>
      <c r="AV379" s="270"/>
      <c r="AW379" s="270"/>
      <c r="AX379" s="270"/>
    </row>
    <row r="380" spans="1:50">
      <c r="A380" s="474"/>
      <c r="B380" s="270"/>
      <c r="C380" s="270"/>
      <c r="D380" s="270"/>
      <c r="E380" s="270"/>
      <c r="F380" s="270"/>
      <c r="G380" s="270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  <c r="X380" s="270"/>
      <c r="Y380" s="270"/>
      <c r="Z380" s="270"/>
      <c r="AA380" s="270"/>
      <c r="AB380" s="270"/>
      <c r="AC380" s="270"/>
      <c r="AD380" s="270"/>
      <c r="AE380" s="270"/>
      <c r="AF380" s="270"/>
      <c r="AG380" s="270"/>
      <c r="AH380" s="270"/>
      <c r="AI380" s="270"/>
      <c r="AJ380" s="270"/>
      <c r="AK380" s="270"/>
      <c r="AL380" s="270"/>
      <c r="AM380" s="270"/>
      <c r="AN380" s="270"/>
      <c r="AO380" s="270"/>
      <c r="AP380" s="270"/>
      <c r="AQ380" s="270"/>
      <c r="AR380" s="270"/>
      <c r="AS380" s="270"/>
      <c r="AT380" s="270"/>
      <c r="AU380" s="270"/>
      <c r="AV380" s="270"/>
      <c r="AW380" s="270"/>
      <c r="AX380" s="270"/>
    </row>
    <row r="381" spans="1:50">
      <c r="A381" s="474"/>
      <c r="B381" s="270"/>
      <c r="C381" s="270"/>
      <c r="D381" s="270"/>
      <c r="E381" s="270"/>
      <c r="F381" s="270"/>
      <c r="G381" s="270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  <c r="X381" s="270"/>
      <c r="Y381" s="270"/>
      <c r="Z381" s="270"/>
      <c r="AA381" s="270"/>
      <c r="AB381" s="270"/>
      <c r="AC381" s="270"/>
      <c r="AD381" s="270"/>
      <c r="AE381" s="270"/>
      <c r="AF381" s="270"/>
      <c r="AG381" s="270"/>
      <c r="AH381" s="270"/>
      <c r="AI381" s="270"/>
      <c r="AJ381" s="270"/>
      <c r="AK381" s="270"/>
      <c r="AL381" s="270"/>
      <c r="AM381" s="270"/>
      <c r="AN381" s="270"/>
      <c r="AO381" s="270"/>
      <c r="AP381" s="270"/>
      <c r="AQ381" s="270"/>
      <c r="AR381" s="270"/>
      <c r="AS381" s="270"/>
      <c r="AT381" s="270"/>
      <c r="AU381" s="270"/>
      <c r="AV381" s="270"/>
      <c r="AW381" s="270"/>
      <c r="AX381" s="270"/>
    </row>
    <row r="382" spans="1:50">
      <c r="A382" s="474"/>
      <c r="B382" s="270"/>
      <c r="C382" s="270"/>
      <c r="D382" s="270"/>
      <c r="E382" s="270"/>
      <c r="F382" s="270"/>
      <c r="G382" s="270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  <c r="X382" s="270"/>
      <c r="Y382" s="270"/>
      <c r="Z382" s="270"/>
      <c r="AA382" s="270"/>
      <c r="AB382" s="270"/>
      <c r="AC382" s="270"/>
      <c r="AD382" s="270"/>
      <c r="AE382" s="270"/>
      <c r="AF382" s="270"/>
      <c r="AG382" s="270"/>
      <c r="AH382" s="270"/>
      <c r="AI382" s="270"/>
      <c r="AJ382" s="270"/>
      <c r="AK382" s="270"/>
      <c r="AL382" s="270"/>
      <c r="AM382" s="270"/>
      <c r="AN382" s="270"/>
      <c r="AO382" s="270"/>
      <c r="AP382" s="270"/>
      <c r="AQ382" s="270"/>
      <c r="AR382" s="270"/>
      <c r="AS382" s="270"/>
      <c r="AT382" s="270"/>
      <c r="AU382" s="270"/>
      <c r="AV382" s="270"/>
      <c r="AW382" s="270"/>
      <c r="AX382" s="270"/>
    </row>
    <row r="383" spans="1:50">
      <c r="A383" s="474"/>
      <c r="B383" s="270"/>
      <c r="C383" s="270"/>
      <c r="D383" s="270"/>
      <c r="E383" s="270"/>
      <c r="F383" s="270"/>
      <c r="G383" s="270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  <c r="X383" s="270"/>
      <c r="Y383" s="270"/>
      <c r="Z383" s="270"/>
      <c r="AA383" s="270"/>
      <c r="AB383" s="270"/>
      <c r="AC383" s="270"/>
      <c r="AD383" s="270"/>
      <c r="AE383" s="270"/>
      <c r="AF383" s="270"/>
      <c r="AG383" s="270"/>
      <c r="AH383" s="270"/>
      <c r="AI383" s="270"/>
      <c r="AJ383" s="270"/>
      <c r="AK383" s="270"/>
      <c r="AL383" s="270"/>
      <c r="AM383" s="270"/>
      <c r="AN383" s="270"/>
      <c r="AO383" s="270"/>
      <c r="AP383" s="270"/>
      <c r="AQ383" s="270"/>
      <c r="AR383" s="270"/>
      <c r="AS383" s="270"/>
      <c r="AT383" s="270"/>
      <c r="AU383" s="270"/>
      <c r="AV383" s="270"/>
      <c r="AW383" s="270"/>
      <c r="AX383" s="270"/>
    </row>
    <row r="384" spans="1:50">
      <c r="A384" s="474"/>
      <c r="B384" s="270"/>
      <c r="C384" s="270"/>
      <c r="D384" s="270"/>
      <c r="E384" s="270"/>
      <c r="F384" s="270"/>
      <c r="G384" s="270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  <c r="X384" s="270"/>
      <c r="Y384" s="270"/>
      <c r="Z384" s="270"/>
      <c r="AA384" s="270"/>
      <c r="AB384" s="270"/>
      <c r="AC384" s="270"/>
      <c r="AD384" s="270"/>
      <c r="AE384" s="270"/>
      <c r="AF384" s="270"/>
      <c r="AG384" s="270"/>
      <c r="AH384" s="270"/>
      <c r="AI384" s="270"/>
      <c r="AJ384" s="270"/>
      <c r="AK384" s="270"/>
      <c r="AL384" s="270"/>
      <c r="AM384" s="270"/>
      <c r="AN384" s="270"/>
      <c r="AO384" s="270"/>
      <c r="AP384" s="270"/>
      <c r="AQ384" s="270"/>
      <c r="AR384" s="270"/>
      <c r="AS384" s="270"/>
      <c r="AT384" s="270"/>
      <c r="AU384" s="270"/>
      <c r="AV384" s="270"/>
      <c r="AW384" s="270"/>
      <c r="AX384" s="270"/>
    </row>
    <row r="385" spans="1:50">
      <c r="A385" s="474"/>
      <c r="B385" s="270"/>
      <c r="C385" s="270"/>
      <c r="D385" s="270"/>
      <c r="E385" s="270"/>
      <c r="F385" s="270"/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  <c r="X385" s="270"/>
      <c r="Y385" s="270"/>
      <c r="Z385" s="270"/>
      <c r="AA385" s="270"/>
      <c r="AB385" s="270"/>
      <c r="AC385" s="270"/>
      <c r="AD385" s="270"/>
      <c r="AE385" s="270"/>
      <c r="AF385" s="270"/>
      <c r="AG385" s="270"/>
      <c r="AH385" s="270"/>
      <c r="AI385" s="270"/>
      <c r="AJ385" s="270"/>
      <c r="AK385" s="270"/>
      <c r="AL385" s="270"/>
      <c r="AM385" s="270"/>
      <c r="AN385" s="270"/>
      <c r="AO385" s="270"/>
      <c r="AP385" s="270"/>
      <c r="AQ385" s="270"/>
      <c r="AR385" s="270"/>
      <c r="AS385" s="270"/>
      <c r="AT385" s="270"/>
      <c r="AU385" s="270"/>
      <c r="AV385" s="270"/>
      <c r="AW385" s="270"/>
      <c r="AX385" s="270"/>
    </row>
    <row r="386" spans="1:50">
      <c r="A386" s="474"/>
      <c r="B386" s="270"/>
      <c r="C386" s="270"/>
      <c r="D386" s="270"/>
      <c r="E386" s="270"/>
      <c r="F386" s="270"/>
      <c r="G386" s="270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  <c r="X386" s="270"/>
      <c r="Y386" s="270"/>
      <c r="Z386" s="270"/>
      <c r="AA386" s="270"/>
      <c r="AB386" s="270"/>
      <c r="AC386" s="270"/>
      <c r="AD386" s="270"/>
      <c r="AE386" s="270"/>
      <c r="AF386" s="270"/>
      <c r="AG386" s="270"/>
      <c r="AH386" s="270"/>
      <c r="AI386" s="270"/>
      <c r="AJ386" s="270"/>
      <c r="AK386" s="270"/>
      <c r="AL386" s="270"/>
      <c r="AM386" s="270"/>
      <c r="AN386" s="270"/>
      <c r="AO386" s="270"/>
      <c r="AP386" s="270"/>
      <c r="AQ386" s="270"/>
      <c r="AR386" s="270"/>
      <c r="AS386" s="270"/>
      <c r="AT386" s="270"/>
      <c r="AU386" s="270"/>
      <c r="AV386" s="270"/>
      <c r="AW386" s="270"/>
      <c r="AX386" s="270"/>
    </row>
    <row r="387" spans="1:50">
      <c r="A387" s="474"/>
      <c r="B387" s="270"/>
      <c r="C387" s="270"/>
      <c r="D387" s="270"/>
      <c r="E387" s="270"/>
      <c r="F387" s="270"/>
      <c r="G387" s="270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  <c r="X387" s="270"/>
      <c r="Y387" s="270"/>
      <c r="Z387" s="270"/>
      <c r="AA387" s="270"/>
      <c r="AB387" s="270"/>
      <c r="AC387" s="270"/>
      <c r="AD387" s="270"/>
      <c r="AE387" s="270"/>
      <c r="AF387" s="270"/>
      <c r="AG387" s="270"/>
      <c r="AH387" s="270"/>
      <c r="AI387" s="270"/>
      <c r="AJ387" s="270"/>
      <c r="AK387" s="270"/>
      <c r="AL387" s="270"/>
      <c r="AM387" s="270"/>
      <c r="AN387" s="270"/>
      <c r="AO387" s="270"/>
      <c r="AP387" s="270"/>
      <c r="AQ387" s="270"/>
      <c r="AR387" s="270"/>
      <c r="AS387" s="270"/>
      <c r="AT387" s="270"/>
      <c r="AU387" s="270"/>
      <c r="AV387" s="270"/>
      <c r="AW387" s="270"/>
      <c r="AX387" s="270"/>
    </row>
    <row r="388" spans="1:50">
      <c r="A388" s="474"/>
      <c r="B388" s="270"/>
      <c r="C388" s="270"/>
      <c r="D388" s="270"/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  <c r="X388" s="270"/>
      <c r="Y388" s="270"/>
      <c r="Z388" s="270"/>
      <c r="AA388" s="270"/>
      <c r="AB388" s="270"/>
      <c r="AC388" s="270"/>
      <c r="AD388" s="270"/>
      <c r="AE388" s="270"/>
      <c r="AF388" s="270"/>
      <c r="AG388" s="270"/>
      <c r="AH388" s="270"/>
      <c r="AI388" s="270"/>
      <c r="AJ388" s="270"/>
      <c r="AK388" s="270"/>
      <c r="AL388" s="270"/>
      <c r="AM388" s="270"/>
      <c r="AN388" s="270"/>
      <c r="AO388" s="270"/>
      <c r="AP388" s="270"/>
      <c r="AQ388" s="270"/>
      <c r="AR388" s="270"/>
      <c r="AS388" s="270"/>
      <c r="AT388" s="270"/>
      <c r="AU388" s="270"/>
      <c r="AV388" s="270"/>
      <c r="AW388" s="270"/>
      <c r="AX388" s="270"/>
    </row>
    <row r="389" spans="1:50">
      <c r="A389" s="474"/>
      <c r="B389" s="270"/>
      <c r="C389" s="270"/>
      <c r="D389" s="270"/>
      <c r="E389" s="270"/>
      <c r="F389" s="270"/>
      <c r="G389" s="270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  <c r="X389" s="270"/>
      <c r="Y389" s="270"/>
      <c r="Z389" s="270"/>
      <c r="AA389" s="270"/>
      <c r="AB389" s="270"/>
      <c r="AC389" s="270"/>
      <c r="AD389" s="270"/>
      <c r="AE389" s="270"/>
      <c r="AF389" s="270"/>
      <c r="AG389" s="270"/>
      <c r="AH389" s="270"/>
      <c r="AI389" s="270"/>
      <c r="AJ389" s="270"/>
      <c r="AK389" s="270"/>
      <c r="AL389" s="270"/>
      <c r="AM389" s="270"/>
      <c r="AN389" s="270"/>
      <c r="AO389" s="270"/>
      <c r="AP389" s="270"/>
      <c r="AQ389" s="270"/>
      <c r="AR389" s="270"/>
      <c r="AS389" s="270"/>
      <c r="AT389" s="270"/>
      <c r="AU389" s="270"/>
      <c r="AV389" s="270"/>
      <c r="AW389" s="270"/>
      <c r="AX389" s="270"/>
    </row>
    <row r="390" spans="1:50">
      <c r="A390" s="474"/>
      <c r="B390" s="270"/>
      <c r="C390" s="270"/>
      <c r="D390" s="270"/>
      <c r="E390" s="270"/>
      <c r="F390" s="270"/>
      <c r="G390" s="270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  <c r="X390" s="270"/>
      <c r="Y390" s="270"/>
      <c r="Z390" s="270"/>
      <c r="AA390" s="270"/>
      <c r="AB390" s="270"/>
      <c r="AC390" s="270"/>
      <c r="AD390" s="270"/>
      <c r="AE390" s="270"/>
      <c r="AF390" s="270"/>
      <c r="AG390" s="270"/>
      <c r="AH390" s="270"/>
      <c r="AI390" s="270"/>
      <c r="AJ390" s="270"/>
      <c r="AK390" s="270"/>
      <c r="AL390" s="270"/>
      <c r="AM390" s="270"/>
      <c r="AN390" s="270"/>
      <c r="AO390" s="270"/>
      <c r="AP390" s="270"/>
      <c r="AQ390" s="270"/>
      <c r="AR390" s="270"/>
      <c r="AS390" s="270"/>
      <c r="AT390" s="270"/>
      <c r="AU390" s="270"/>
      <c r="AV390" s="270"/>
      <c r="AW390" s="270"/>
      <c r="AX390" s="270"/>
    </row>
    <row r="391" spans="1:50">
      <c r="A391" s="474"/>
      <c r="B391" s="270"/>
      <c r="C391" s="270"/>
      <c r="D391" s="270"/>
      <c r="E391" s="270"/>
      <c r="F391" s="270"/>
      <c r="G391" s="270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  <c r="X391" s="270"/>
      <c r="Y391" s="270"/>
      <c r="Z391" s="270"/>
      <c r="AA391" s="270"/>
      <c r="AB391" s="270"/>
      <c r="AC391" s="270"/>
      <c r="AD391" s="270"/>
      <c r="AE391" s="270"/>
      <c r="AF391" s="270"/>
      <c r="AG391" s="270"/>
      <c r="AH391" s="270"/>
      <c r="AI391" s="270"/>
      <c r="AJ391" s="270"/>
      <c r="AK391" s="270"/>
      <c r="AL391" s="270"/>
      <c r="AM391" s="270"/>
      <c r="AN391" s="270"/>
      <c r="AO391" s="270"/>
      <c r="AP391" s="270"/>
      <c r="AQ391" s="270"/>
      <c r="AR391" s="270"/>
      <c r="AS391" s="270"/>
      <c r="AT391" s="270"/>
      <c r="AU391" s="270"/>
      <c r="AV391" s="270"/>
      <c r="AW391" s="270"/>
      <c r="AX391" s="270"/>
    </row>
    <row r="392" spans="1:50">
      <c r="A392" s="474"/>
      <c r="B392" s="270"/>
      <c r="C392" s="270"/>
      <c r="D392" s="270"/>
      <c r="E392" s="270"/>
      <c r="F392" s="270"/>
      <c r="G392" s="270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  <c r="X392" s="270"/>
      <c r="Y392" s="270"/>
      <c r="Z392" s="270"/>
      <c r="AA392" s="270"/>
      <c r="AB392" s="270"/>
      <c r="AC392" s="270"/>
      <c r="AD392" s="270"/>
      <c r="AE392" s="270"/>
      <c r="AF392" s="270"/>
      <c r="AG392" s="270"/>
      <c r="AH392" s="270"/>
      <c r="AI392" s="270"/>
      <c r="AJ392" s="270"/>
      <c r="AK392" s="270"/>
      <c r="AL392" s="270"/>
      <c r="AM392" s="270"/>
      <c r="AN392" s="270"/>
      <c r="AO392" s="270"/>
      <c r="AP392" s="270"/>
      <c r="AQ392" s="270"/>
      <c r="AR392" s="270"/>
      <c r="AS392" s="270"/>
      <c r="AT392" s="270"/>
      <c r="AU392" s="270"/>
      <c r="AV392" s="270"/>
      <c r="AW392" s="270"/>
      <c r="AX392" s="270"/>
    </row>
    <row r="393" spans="1:50">
      <c r="A393" s="474"/>
      <c r="B393" s="270"/>
      <c r="C393" s="270"/>
      <c r="D393" s="270"/>
      <c r="E393" s="270"/>
      <c r="F393" s="270"/>
      <c r="G393" s="270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  <c r="X393" s="270"/>
      <c r="Y393" s="270"/>
      <c r="Z393" s="270"/>
      <c r="AA393" s="270"/>
      <c r="AB393" s="270"/>
      <c r="AC393" s="270"/>
      <c r="AD393" s="270"/>
      <c r="AE393" s="270"/>
      <c r="AF393" s="270"/>
      <c r="AG393" s="270"/>
      <c r="AH393" s="270"/>
      <c r="AI393" s="270"/>
      <c r="AJ393" s="270"/>
      <c r="AK393" s="270"/>
      <c r="AL393" s="270"/>
      <c r="AM393" s="270"/>
      <c r="AN393" s="270"/>
      <c r="AO393" s="270"/>
      <c r="AP393" s="270"/>
      <c r="AQ393" s="270"/>
      <c r="AR393" s="270"/>
      <c r="AS393" s="270"/>
      <c r="AT393" s="270"/>
      <c r="AU393" s="270"/>
      <c r="AV393" s="270"/>
      <c r="AW393" s="270"/>
      <c r="AX393" s="270"/>
    </row>
    <row r="394" spans="1:50">
      <c r="A394" s="474"/>
      <c r="B394" s="270"/>
      <c r="C394" s="270"/>
      <c r="D394" s="270"/>
      <c r="E394" s="270"/>
      <c r="F394" s="270"/>
      <c r="G394" s="270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  <c r="X394" s="270"/>
      <c r="Y394" s="270"/>
      <c r="Z394" s="270"/>
      <c r="AA394" s="270"/>
      <c r="AB394" s="270"/>
      <c r="AC394" s="270"/>
      <c r="AD394" s="270"/>
      <c r="AE394" s="270"/>
      <c r="AF394" s="270"/>
      <c r="AG394" s="270"/>
      <c r="AH394" s="270"/>
      <c r="AI394" s="270"/>
      <c r="AJ394" s="270"/>
      <c r="AK394" s="270"/>
      <c r="AL394" s="270"/>
      <c r="AM394" s="270"/>
      <c r="AN394" s="270"/>
      <c r="AO394" s="270"/>
      <c r="AP394" s="270"/>
      <c r="AQ394" s="270"/>
      <c r="AR394" s="270"/>
      <c r="AS394" s="270"/>
      <c r="AT394" s="270"/>
      <c r="AU394" s="270"/>
      <c r="AV394" s="270"/>
      <c r="AW394" s="270"/>
      <c r="AX394" s="270"/>
    </row>
    <row r="395" spans="1:50">
      <c r="A395" s="474"/>
      <c r="B395" s="270"/>
      <c r="C395" s="270"/>
      <c r="D395" s="270"/>
      <c r="E395" s="270"/>
      <c r="F395" s="270"/>
      <c r="G395" s="270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  <c r="X395" s="270"/>
      <c r="Y395" s="270"/>
      <c r="Z395" s="270"/>
      <c r="AA395" s="270"/>
      <c r="AB395" s="270"/>
      <c r="AC395" s="270"/>
      <c r="AD395" s="270"/>
      <c r="AE395" s="270"/>
      <c r="AF395" s="270"/>
      <c r="AG395" s="270"/>
      <c r="AH395" s="270"/>
      <c r="AI395" s="270"/>
      <c r="AJ395" s="270"/>
      <c r="AK395" s="270"/>
      <c r="AL395" s="270"/>
      <c r="AM395" s="270"/>
      <c r="AN395" s="270"/>
      <c r="AO395" s="270"/>
      <c r="AP395" s="270"/>
      <c r="AQ395" s="270"/>
      <c r="AR395" s="270"/>
      <c r="AS395" s="270"/>
      <c r="AT395" s="270"/>
      <c r="AU395" s="270"/>
      <c r="AV395" s="270"/>
      <c r="AW395" s="270"/>
      <c r="AX395" s="270"/>
    </row>
    <row r="396" spans="1:50">
      <c r="A396" s="474"/>
      <c r="B396" s="270"/>
      <c r="C396" s="270"/>
      <c r="D396" s="270"/>
      <c r="E396" s="270"/>
      <c r="F396" s="270"/>
      <c r="G396" s="270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  <c r="X396" s="270"/>
      <c r="Y396" s="270"/>
      <c r="Z396" s="270"/>
      <c r="AA396" s="270"/>
      <c r="AB396" s="270"/>
      <c r="AC396" s="270"/>
      <c r="AD396" s="270"/>
      <c r="AE396" s="270"/>
      <c r="AF396" s="270"/>
      <c r="AG396" s="270"/>
      <c r="AH396" s="270"/>
      <c r="AI396" s="270"/>
      <c r="AJ396" s="270"/>
      <c r="AK396" s="270"/>
      <c r="AL396" s="270"/>
      <c r="AM396" s="270"/>
      <c r="AN396" s="270"/>
      <c r="AO396" s="270"/>
      <c r="AP396" s="270"/>
      <c r="AQ396" s="270"/>
      <c r="AR396" s="270"/>
      <c r="AS396" s="270"/>
      <c r="AT396" s="270"/>
      <c r="AU396" s="270"/>
      <c r="AV396" s="270"/>
      <c r="AW396" s="270"/>
      <c r="AX396" s="270"/>
    </row>
    <row r="397" spans="1:50">
      <c r="A397" s="474"/>
      <c r="B397" s="270"/>
      <c r="C397" s="270"/>
      <c r="D397" s="270"/>
      <c r="E397" s="270"/>
      <c r="F397" s="270"/>
      <c r="G397" s="270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  <c r="X397" s="270"/>
      <c r="Y397" s="270"/>
      <c r="Z397" s="270"/>
      <c r="AA397" s="270"/>
      <c r="AB397" s="270"/>
      <c r="AC397" s="270"/>
      <c r="AD397" s="270"/>
      <c r="AE397" s="270"/>
      <c r="AF397" s="270"/>
      <c r="AG397" s="270"/>
      <c r="AH397" s="270"/>
      <c r="AI397" s="270"/>
      <c r="AJ397" s="270"/>
      <c r="AK397" s="270"/>
      <c r="AL397" s="270"/>
      <c r="AM397" s="270"/>
      <c r="AN397" s="270"/>
      <c r="AO397" s="270"/>
      <c r="AP397" s="270"/>
      <c r="AQ397" s="270"/>
      <c r="AR397" s="270"/>
      <c r="AS397" s="270"/>
      <c r="AT397" s="270"/>
      <c r="AU397" s="270"/>
      <c r="AV397" s="270"/>
      <c r="AW397" s="270"/>
      <c r="AX397" s="270"/>
    </row>
    <row r="398" spans="1:50">
      <c r="A398" s="474"/>
      <c r="B398" s="270"/>
      <c r="C398" s="270"/>
      <c r="D398" s="270"/>
      <c r="E398" s="270"/>
      <c r="F398" s="270"/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  <c r="X398" s="270"/>
      <c r="Y398" s="270"/>
      <c r="Z398" s="270"/>
      <c r="AA398" s="270"/>
      <c r="AB398" s="270"/>
      <c r="AC398" s="270"/>
      <c r="AD398" s="270"/>
      <c r="AE398" s="270"/>
      <c r="AF398" s="270"/>
      <c r="AG398" s="270"/>
      <c r="AH398" s="270"/>
      <c r="AI398" s="270"/>
      <c r="AJ398" s="270"/>
      <c r="AK398" s="270"/>
      <c r="AL398" s="270"/>
      <c r="AM398" s="270"/>
      <c r="AN398" s="270"/>
      <c r="AO398" s="270"/>
      <c r="AP398" s="270"/>
      <c r="AQ398" s="270"/>
      <c r="AR398" s="270"/>
      <c r="AS398" s="270"/>
      <c r="AT398" s="270"/>
      <c r="AU398" s="270"/>
      <c r="AV398" s="270"/>
      <c r="AW398" s="270"/>
      <c r="AX398" s="270"/>
    </row>
    <row r="399" spans="1:50">
      <c r="A399" s="474"/>
      <c r="B399" s="270"/>
      <c r="C399" s="270"/>
      <c r="D399" s="270"/>
      <c r="E399" s="270"/>
      <c r="F399" s="270"/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  <c r="X399" s="270"/>
      <c r="Y399" s="270"/>
      <c r="Z399" s="270"/>
      <c r="AA399" s="270"/>
      <c r="AB399" s="270"/>
      <c r="AC399" s="270"/>
      <c r="AD399" s="270"/>
      <c r="AE399" s="270"/>
      <c r="AF399" s="270"/>
      <c r="AG399" s="270"/>
      <c r="AH399" s="270"/>
      <c r="AI399" s="270"/>
      <c r="AJ399" s="270"/>
      <c r="AK399" s="270"/>
      <c r="AL399" s="270"/>
      <c r="AM399" s="270"/>
      <c r="AN399" s="270"/>
      <c r="AO399" s="270"/>
      <c r="AP399" s="270"/>
      <c r="AQ399" s="270"/>
      <c r="AR399" s="270"/>
      <c r="AS399" s="270"/>
      <c r="AT399" s="270"/>
      <c r="AU399" s="270"/>
      <c r="AV399" s="270"/>
      <c r="AW399" s="270"/>
      <c r="AX399" s="270"/>
    </row>
    <row r="400" spans="1:50">
      <c r="A400" s="474"/>
      <c r="B400" s="270"/>
      <c r="C400" s="270"/>
      <c r="D400" s="270"/>
      <c r="E400" s="270"/>
      <c r="F400" s="270"/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  <c r="X400" s="270"/>
      <c r="Y400" s="270"/>
      <c r="Z400" s="270"/>
      <c r="AA400" s="270"/>
      <c r="AB400" s="270"/>
      <c r="AC400" s="270"/>
      <c r="AD400" s="270"/>
      <c r="AE400" s="270"/>
      <c r="AF400" s="270"/>
      <c r="AG400" s="270"/>
      <c r="AH400" s="270"/>
      <c r="AI400" s="270"/>
      <c r="AJ400" s="270"/>
      <c r="AK400" s="270"/>
      <c r="AL400" s="270"/>
      <c r="AM400" s="270"/>
      <c r="AN400" s="270"/>
      <c r="AO400" s="270"/>
      <c r="AP400" s="270"/>
      <c r="AQ400" s="270"/>
      <c r="AR400" s="270"/>
      <c r="AS400" s="270"/>
      <c r="AT400" s="270"/>
      <c r="AU400" s="270"/>
      <c r="AV400" s="270"/>
      <c r="AW400" s="270"/>
      <c r="AX400" s="270"/>
    </row>
    <row r="401" spans="1:50">
      <c r="A401" s="474"/>
      <c r="B401" s="270"/>
      <c r="C401" s="270"/>
      <c r="D401" s="270"/>
      <c r="E401" s="270"/>
      <c r="F401" s="270"/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  <c r="X401" s="270"/>
      <c r="Y401" s="270"/>
      <c r="Z401" s="270"/>
      <c r="AA401" s="270"/>
      <c r="AB401" s="270"/>
      <c r="AC401" s="270"/>
      <c r="AD401" s="270"/>
      <c r="AE401" s="270"/>
      <c r="AF401" s="270"/>
      <c r="AG401" s="270"/>
      <c r="AH401" s="270"/>
      <c r="AI401" s="270"/>
      <c r="AJ401" s="270"/>
      <c r="AK401" s="270"/>
      <c r="AL401" s="270"/>
      <c r="AM401" s="270"/>
      <c r="AN401" s="270"/>
      <c r="AO401" s="270"/>
      <c r="AP401" s="270"/>
      <c r="AQ401" s="270"/>
      <c r="AR401" s="270"/>
      <c r="AS401" s="270"/>
      <c r="AT401" s="270"/>
      <c r="AU401" s="270"/>
      <c r="AV401" s="270"/>
      <c r="AW401" s="270"/>
      <c r="AX401" s="270"/>
    </row>
    <row r="402" spans="1:50">
      <c r="A402" s="474"/>
      <c r="B402" s="270"/>
      <c r="C402" s="270"/>
      <c r="D402" s="270"/>
      <c r="E402" s="270"/>
      <c r="F402" s="270"/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  <c r="X402" s="270"/>
      <c r="Y402" s="270"/>
      <c r="Z402" s="270"/>
      <c r="AA402" s="270"/>
      <c r="AB402" s="270"/>
      <c r="AC402" s="270"/>
      <c r="AD402" s="270"/>
      <c r="AE402" s="270"/>
      <c r="AF402" s="270"/>
      <c r="AG402" s="270"/>
      <c r="AH402" s="270"/>
      <c r="AI402" s="270"/>
      <c r="AJ402" s="270"/>
      <c r="AK402" s="270"/>
      <c r="AL402" s="270"/>
      <c r="AM402" s="270"/>
      <c r="AN402" s="270"/>
      <c r="AO402" s="270"/>
      <c r="AP402" s="270"/>
      <c r="AQ402" s="270"/>
      <c r="AR402" s="270"/>
      <c r="AS402" s="270"/>
      <c r="AT402" s="270"/>
      <c r="AU402" s="270"/>
      <c r="AV402" s="270"/>
      <c r="AW402" s="270"/>
      <c r="AX402" s="270"/>
    </row>
    <row r="403" spans="1:50">
      <c r="A403" s="474"/>
      <c r="B403" s="270"/>
      <c r="C403" s="270"/>
      <c r="D403" s="270"/>
      <c r="E403" s="270"/>
      <c r="F403" s="270"/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  <c r="X403" s="270"/>
      <c r="Y403" s="270"/>
      <c r="Z403" s="270"/>
      <c r="AA403" s="270"/>
      <c r="AB403" s="270"/>
      <c r="AC403" s="270"/>
      <c r="AD403" s="270"/>
      <c r="AE403" s="270"/>
      <c r="AF403" s="270"/>
      <c r="AG403" s="270"/>
      <c r="AH403" s="270"/>
      <c r="AI403" s="270"/>
      <c r="AJ403" s="270"/>
      <c r="AK403" s="270"/>
      <c r="AL403" s="270"/>
      <c r="AM403" s="270"/>
      <c r="AN403" s="270"/>
      <c r="AO403" s="270"/>
      <c r="AP403" s="270"/>
      <c r="AQ403" s="270"/>
      <c r="AR403" s="270"/>
      <c r="AS403" s="270"/>
      <c r="AT403" s="270"/>
      <c r="AU403" s="270"/>
      <c r="AV403" s="270"/>
      <c r="AW403" s="270"/>
      <c r="AX403" s="270"/>
    </row>
    <row r="404" spans="1:50">
      <c r="A404" s="474"/>
      <c r="B404" s="270"/>
      <c r="C404" s="270"/>
      <c r="D404" s="270"/>
      <c r="E404" s="270"/>
      <c r="F404" s="270"/>
      <c r="G404" s="270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  <c r="X404" s="270"/>
      <c r="Y404" s="270"/>
      <c r="Z404" s="270"/>
      <c r="AA404" s="270"/>
      <c r="AB404" s="270"/>
      <c r="AC404" s="270"/>
      <c r="AD404" s="270"/>
      <c r="AE404" s="270"/>
      <c r="AF404" s="270"/>
      <c r="AG404" s="270"/>
      <c r="AH404" s="270"/>
      <c r="AI404" s="270"/>
      <c r="AJ404" s="270"/>
      <c r="AK404" s="270"/>
      <c r="AL404" s="270"/>
      <c r="AM404" s="270"/>
      <c r="AN404" s="270"/>
      <c r="AO404" s="270"/>
      <c r="AP404" s="270"/>
      <c r="AQ404" s="270"/>
      <c r="AR404" s="270"/>
      <c r="AS404" s="270"/>
      <c r="AT404" s="270"/>
      <c r="AU404" s="270"/>
      <c r="AV404" s="270"/>
      <c r="AW404" s="270"/>
      <c r="AX404" s="270"/>
    </row>
    <row r="405" spans="1:50">
      <c r="A405" s="474"/>
      <c r="B405" s="270"/>
      <c r="C405" s="270"/>
      <c r="D405" s="270"/>
      <c r="E405" s="270"/>
      <c r="F405" s="270"/>
      <c r="G405" s="270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  <c r="X405" s="270"/>
      <c r="Y405" s="270"/>
      <c r="Z405" s="270"/>
      <c r="AA405" s="270"/>
      <c r="AB405" s="270"/>
      <c r="AC405" s="270"/>
      <c r="AD405" s="270"/>
      <c r="AE405" s="270"/>
      <c r="AF405" s="270"/>
      <c r="AG405" s="270"/>
      <c r="AH405" s="270"/>
      <c r="AI405" s="270"/>
      <c r="AJ405" s="270"/>
      <c r="AK405" s="270"/>
      <c r="AL405" s="270"/>
      <c r="AM405" s="270"/>
      <c r="AN405" s="270"/>
      <c r="AO405" s="270"/>
      <c r="AP405" s="270"/>
      <c r="AQ405" s="270"/>
      <c r="AR405" s="270"/>
      <c r="AS405" s="270"/>
      <c r="AT405" s="270"/>
      <c r="AU405" s="270"/>
      <c r="AV405" s="270"/>
      <c r="AW405" s="270"/>
      <c r="AX405" s="270"/>
    </row>
    <row r="406" spans="1:50">
      <c r="A406" s="474"/>
      <c r="B406" s="270"/>
      <c r="C406" s="270"/>
      <c r="D406" s="270"/>
      <c r="E406" s="270"/>
      <c r="F406" s="270"/>
      <c r="G406" s="270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  <c r="X406" s="270"/>
      <c r="Y406" s="270"/>
      <c r="Z406" s="270"/>
      <c r="AA406" s="270"/>
      <c r="AB406" s="270"/>
      <c r="AC406" s="270"/>
      <c r="AD406" s="270"/>
      <c r="AE406" s="270"/>
      <c r="AF406" s="270"/>
      <c r="AG406" s="270"/>
      <c r="AH406" s="270"/>
      <c r="AI406" s="270"/>
      <c r="AJ406" s="270"/>
      <c r="AK406" s="270"/>
      <c r="AL406" s="270"/>
      <c r="AM406" s="270"/>
      <c r="AN406" s="270"/>
      <c r="AO406" s="270"/>
      <c r="AP406" s="270"/>
      <c r="AQ406" s="270"/>
      <c r="AR406" s="270"/>
      <c r="AS406" s="270"/>
      <c r="AT406" s="270"/>
      <c r="AU406" s="270"/>
      <c r="AV406" s="270"/>
      <c r="AW406" s="270"/>
      <c r="AX406" s="270"/>
    </row>
    <row r="407" spans="1:50">
      <c r="A407" s="474"/>
      <c r="B407" s="270"/>
      <c r="C407" s="270"/>
      <c r="D407" s="270"/>
      <c r="E407" s="270"/>
      <c r="F407" s="270"/>
      <c r="G407" s="270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  <c r="X407" s="270"/>
      <c r="Y407" s="270"/>
      <c r="Z407" s="270"/>
      <c r="AA407" s="270"/>
      <c r="AB407" s="270"/>
      <c r="AC407" s="270"/>
      <c r="AD407" s="270"/>
      <c r="AE407" s="270"/>
      <c r="AF407" s="270"/>
      <c r="AG407" s="270"/>
      <c r="AH407" s="270"/>
      <c r="AI407" s="270"/>
      <c r="AJ407" s="270"/>
      <c r="AK407" s="270"/>
      <c r="AL407" s="270"/>
      <c r="AM407" s="270"/>
      <c r="AN407" s="270"/>
      <c r="AO407" s="270"/>
      <c r="AP407" s="270"/>
      <c r="AQ407" s="270"/>
      <c r="AR407" s="270"/>
      <c r="AS407" s="270"/>
      <c r="AT407" s="270"/>
      <c r="AU407" s="270"/>
      <c r="AV407" s="270"/>
      <c r="AW407" s="270"/>
      <c r="AX407" s="270"/>
    </row>
    <row r="408" spans="1:50">
      <c r="A408" s="474"/>
      <c r="B408" s="270"/>
      <c r="C408" s="270"/>
      <c r="D408" s="270"/>
      <c r="E408" s="270"/>
      <c r="F408" s="270"/>
      <c r="G408" s="270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  <c r="X408" s="270"/>
      <c r="Y408" s="270"/>
      <c r="Z408" s="270"/>
      <c r="AA408" s="270"/>
      <c r="AB408" s="270"/>
      <c r="AC408" s="270"/>
      <c r="AD408" s="270"/>
      <c r="AE408" s="270"/>
      <c r="AF408" s="270"/>
      <c r="AG408" s="270"/>
      <c r="AH408" s="270"/>
      <c r="AI408" s="270"/>
      <c r="AJ408" s="270"/>
      <c r="AK408" s="270"/>
      <c r="AL408" s="270"/>
      <c r="AM408" s="270"/>
      <c r="AN408" s="270"/>
      <c r="AO408" s="270"/>
      <c r="AP408" s="270"/>
      <c r="AQ408" s="270"/>
      <c r="AR408" s="270"/>
      <c r="AS408" s="270"/>
      <c r="AT408" s="270"/>
      <c r="AU408" s="270"/>
      <c r="AV408" s="270"/>
      <c r="AW408" s="270"/>
      <c r="AX408" s="270"/>
    </row>
    <row r="409" spans="1:50">
      <c r="A409" s="474"/>
      <c r="B409" s="270"/>
      <c r="C409" s="270"/>
      <c r="D409" s="270"/>
      <c r="E409" s="270"/>
      <c r="F409" s="270"/>
      <c r="G409" s="270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  <c r="X409" s="270"/>
      <c r="Y409" s="270"/>
      <c r="Z409" s="270"/>
      <c r="AA409" s="270"/>
      <c r="AB409" s="270"/>
      <c r="AC409" s="270"/>
      <c r="AD409" s="270"/>
      <c r="AE409" s="270"/>
      <c r="AF409" s="270"/>
      <c r="AG409" s="270"/>
      <c r="AH409" s="270"/>
      <c r="AI409" s="270"/>
      <c r="AJ409" s="270"/>
      <c r="AK409" s="270"/>
      <c r="AL409" s="270"/>
      <c r="AM409" s="270"/>
      <c r="AN409" s="270"/>
      <c r="AO409" s="270"/>
      <c r="AP409" s="270"/>
      <c r="AQ409" s="270"/>
      <c r="AR409" s="270"/>
      <c r="AS409" s="270"/>
      <c r="AT409" s="270"/>
      <c r="AU409" s="270"/>
      <c r="AV409" s="270"/>
      <c r="AW409" s="270"/>
      <c r="AX409" s="270"/>
    </row>
    <row r="410" spans="1:50">
      <c r="A410" s="474"/>
      <c r="B410" s="270"/>
      <c r="C410" s="270"/>
      <c r="D410" s="270"/>
      <c r="E410" s="270"/>
      <c r="F410" s="270"/>
      <c r="G410" s="270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  <c r="X410" s="270"/>
      <c r="Y410" s="270"/>
      <c r="Z410" s="270"/>
      <c r="AA410" s="270"/>
      <c r="AB410" s="270"/>
      <c r="AC410" s="270"/>
      <c r="AD410" s="270"/>
      <c r="AE410" s="270"/>
      <c r="AF410" s="270"/>
      <c r="AG410" s="270"/>
      <c r="AH410" s="270"/>
      <c r="AI410" s="270"/>
      <c r="AJ410" s="270"/>
      <c r="AK410" s="270"/>
      <c r="AL410" s="270"/>
      <c r="AM410" s="270"/>
      <c r="AN410" s="270"/>
      <c r="AO410" s="270"/>
      <c r="AP410" s="270"/>
      <c r="AQ410" s="270"/>
      <c r="AR410" s="270"/>
      <c r="AS410" s="270"/>
      <c r="AT410" s="270"/>
      <c r="AU410" s="270"/>
      <c r="AV410" s="270"/>
      <c r="AW410" s="270"/>
      <c r="AX410" s="270"/>
    </row>
    <row r="411" spans="1:50">
      <c r="A411" s="474"/>
      <c r="B411" s="270"/>
      <c r="C411" s="270"/>
      <c r="D411" s="270"/>
      <c r="E411" s="270"/>
      <c r="F411" s="270"/>
      <c r="G411" s="270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  <c r="X411" s="270"/>
      <c r="Y411" s="270"/>
      <c r="Z411" s="270"/>
      <c r="AA411" s="270"/>
      <c r="AB411" s="270"/>
      <c r="AC411" s="270"/>
      <c r="AD411" s="270"/>
      <c r="AE411" s="270"/>
      <c r="AF411" s="270"/>
      <c r="AG411" s="270"/>
      <c r="AH411" s="270"/>
      <c r="AI411" s="270"/>
      <c r="AJ411" s="270"/>
      <c r="AK411" s="270"/>
      <c r="AL411" s="270"/>
      <c r="AM411" s="270"/>
      <c r="AN411" s="270"/>
      <c r="AO411" s="270"/>
      <c r="AP411" s="270"/>
      <c r="AQ411" s="270"/>
      <c r="AR411" s="270"/>
      <c r="AS411" s="270"/>
      <c r="AT411" s="270"/>
      <c r="AU411" s="270"/>
      <c r="AV411" s="270"/>
      <c r="AW411" s="270"/>
      <c r="AX411" s="270"/>
    </row>
    <row r="412" spans="1:50">
      <c r="A412" s="474"/>
      <c r="B412" s="270"/>
      <c r="C412" s="270"/>
      <c r="D412" s="270"/>
      <c r="E412" s="270"/>
      <c r="F412" s="270"/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  <c r="X412" s="270"/>
      <c r="Y412" s="270"/>
      <c r="Z412" s="270"/>
      <c r="AA412" s="270"/>
      <c r="AB412" s="270"/>
      <c r="AC412" s="270"/>
      <c r="AD412" s="270"/>
      <c r="AE412" s="270"/>
      <c r="AF412" s="270"/>
      <c r="AG412" s="270"/>
      <c r="AH412" s="270"/>
      <c r="AI412" s="270"/>
      <c r="AJ412" s="270"/>
      <c r="AK412" s="270"/>
      <c r="AL412" s="270"/>
      <c r="AM412" s="270"/>
      <c r="AN412" s="270"/>
      <c r="AO412" s="270"/>
      <c r="AP412" s="270"/>
      <c r="AQ412" s="270"/>
      <c r="AR412" s="270"/>
      <c r="AS412" s="270"/>
      <c r="AT412" s="270"/>
      <c r="AU412" s="270"/>
      <c r="AV412" s="270"/>
      <c r="AW412" s="270"/>
      <c r="AX412" s="270"/>
    </row>
    <row r="413" spans="1:50">
      <c r="A413" s="474"/>
      <c r="B413" s="270"/>
      <c r="C413" s="270"/>
      <c r="D413" s="270"/>
      <c r="E413" s="270"/>
      <c r="F413" s="270"/>
      <c r="G413" s="270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  <c r="X413" s="270"/>
      <c r="Y413" s="270"/>
      <c r="Z413" s="270"/>
      <c r="AA413" s="270"/>
      <c r="AB413" s="270"/>
      <c r="AC413" s="270"/>
      <c r="AD413" s="270"/>
      <c r="AE413" s="270"/>
      <c r="AF413" s="270"/>
      <c r="AG413" s="270"/>
      <c r="AH413" s="270"/>
      <c r="AI413" s="270"/>
      <c r="AJ413" s="270"/>
      <c r="AK413" s="270"/>
      <c r="AL413" s="270"/>
      <c r="AM413" s="270"/>
      <c r="AN413" s="270"/>
      <c r="AO413" s="270"/>
      <c r="AP413" s="270"/>
      <c r="AQ413" s="270"/>
      <c r="AR413" s="270"/>
      <c r="AS413" s="270"/>
      <c r="AT413" s="270"/>
      <c r="AU413" s="270"/>
      <c r="AV413" s="270"/>
      <c r="AW413" s="270"/>
      <c r="AX413" s="270"/>
    </row>
    <row r="414" spans="1:50">
      <c r="A414" s="474"/>
      <c r="B414" s="270"/>
      <c r="C414" s="270"/>
      <c r="D414" s="270"/>
      <c r="E414" s="270"/>
      <c r="F414" s="270"/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  <c r="X414" s="270"/>
      <c r="Y414" s="270"/>
      <c r="Z414" s="270"/>
      <c r="AA414" s="270"/>
      <c r="AB414" s="270"/>
      <c r="AC414" s="270"/>
      <c r="AD414" s="270"/>
      <c r="AE414" s="270"/>
      <c r="AF414" s="270"/>
      <c r="AG414" s="270"/>
      <c r="AH414" s="270"/>
      <c r="AI414" s="270"/>
      <c r="AJ414" s="270"/>
      <c r="AK414" s="270"/>
      <c r="AL414" s="270"/>
      <c r="AM414" s="270"/>
      <c r="AN414" s="270"/>
      <c r="AO414" s="270"/>
      <c r="AP414" s="270"/>
      <c r="AQ414" s="270"/>
      <c r="AR414" s="270"/>
      <c r="AS414" s="270"/>
      <c r="AT414" s="270"/>
      <c r="AU414" s="270"/>
      <c r="AV414" s="270"/>
      <c r="AW414" s="270"/>
      <c r="AX414" s="270"/>
    </row>
    <row r="415" spans="1:50">
      <c r="A415" s="474"/>
      <c r="B415" s="270"/>
      <c r="C415" s="270"/>
      <c r="D415" s="270"/>
      <c r="E415" s="270"/>
      <c r="F415" s="270"/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  <c r="X415" s="270"/>
      <c r="Y415" s="270"/>
      <c r="Z415" s="270"/>
      <c r="AA415" s="270"/>
      <c r="AB415" s="270"/>
      <c r="AC415" s="270"/>
      <c r="AD415" s="270"/>
      <c r="AE415" s="270"/>
      <c r="AF415" s="270"/>
      <c r="AG415" s="270"/>
      <c r="AH415" s="270"/>
      <c r="AI415" s="270"/>
      <c r="AJ415" s="270"/>
      <c r="AK415" s="270"/>
      <c r="AL415" s="270"/>
      <c r="AM415" s="270"/>
      <c r="AN415" s="270"/>
      <c r="AO415" s="270"/>
      <c r="AP415" s="270"/>
      <c r="AQ415" s="270"/>
      <c r="AR415" s="270"/>
      <c r="AS415" s="270"/>
      <c r="AT415" s="270"/>
      <c r="AU415" s="270"/>
      <c r="AV415" s="270"/>
      <c r="AW415" s="270"/>
      <c r="AX415" s="270"/>
    </row>
    <row r="416" spans="1:50">
      <c r="A416" s="474"/>
      <c r="B416" s="270"/>
      <c r="C416" s="270"/>
      <c r="D416" s="270"/>
      <c r="E416" s="270"/>
      <c r="F416" s="270"/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  <c r="X416" s="270"/>
      <c r="Y416" s="270"/>
      <c r="Z416" s="270"/>
      <c r="AA416" s="270"/>
      <c r="AB416" s="270"/>
      <c r="AC416" s="270"/>
      <c r="AD416" s="270"/>
      <c r="AE416" s="270"/>
      <c r="AF416" s="270"/>
      <c r="AG416" s="270"/>
      <c r="AH416" s="270"/>
      <c r="AI416" s="270"/>
      <c r="AJ416" s="270"/>
      <c r="AK416" s="270"/>
      <c r="AL416" s="270"/>
      <c r="AM416" s="270"/>
      <c r="AN416" s="270"/>
      <c r="AO416" s="270"/>
      <c r="AP416" s="270"/>
      <c r="AQ416" s="270"/>
      <c r="AR416" s="270"/>
      <c r="AS416" s="270"/>
      <c r="AT416" s="270"/>
      <c r="AU416" s="270"/>
      <c r="AV416" s="270"/>
      <c r="AW416" s="270"/>
      <c r="AX416" s="270"/>
    </row>
    <row r="417" spans="1:50">
      <c r="A417" s="474"/>
      <c r="B417" s="270"/>
      <c r="C417" s="270"/>
      <c r="D417" s="270"/>
      <c r="E417" s="270"/>
      <c r="F417" s="270"/>
      <c r="G417" s="270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  <c r="X417" s="270"/>
      <c r="Y417" s="270"/>
      <c r="Z417" s="270"/>
      <c r="AA417" s="270"/>
      <c r="AB417" s="270"/>
      <c r="AC417" s="270"/>
      <c r="AD417" s="270"/>
      <c r="AE417" s="270"/>
      <c r="AF417" s="270"/>
      <c r="AG417" s="270"/>
      <c r="AH417" s="270"/>
      <c r="AI417" s="270"/>
      <c r="AJ417" s="270"/>
      <c r="AK417" s="270"/>
      <c r="AL417" s="270"/>
      <c r="AM417" s="270"/>
      <c r="AN417" s="270"/>
      <c r="AO417" s="270"/>
      <c r="AP417" s="270"/>
      <c r="AQ417" s="270"/>
      <c r="AR417" s="270"/>
      <c r="AS417" s="270"/>
      <c r="AT417" s="270"/>
      <c r="AU417" s="270"/>
      <c r="AV417" s="270"/>
      <c r="AW417" s="270"/>
      <c r="AX417" s="270"/>
    </row>
    <row r="418" spans="1:50">
      <c r="A418" s="474"/>
      <c r="B418" s="270"/>
      <c r="C418" s="270"/>
      <c r="D418" s="270"/>
      <c r="E418" s="270"/>
      <c r="F418" s="270"/>
      <c r="G418" s="270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  <c r="X418" s="270"/>
      <c r="Y418" s="270"/>
      <c r="Z418" s="270"/>
      <c r="AA418" s="270"/>
      <c r="AB418" s="270"/>
      <c r="AC418" s="270"/>
      <c r="AD418" s="270"/>
      <c r="AE418" s="270"/>
      <c r="AF418" s="270"/>
      <c r="AG418" s="270"/>
      <c r="AH418" s="270"/>
      <c r="AI418" s="270"/>
      <c r="AJ418" s="270"/>
      <c r="AK418" s="270"/>
      <c r="AL418" s="270"/>
      <c r="AM418" s="270"/>
      <c r="AN418" s="270"/>
      <c r="AO418" s="270"/>
      <c r="AP418" s="270"/>
      <c r="AQ418" s="270"/>
      <c r="AR418" s="270"/>
      <c r="AS418" s="270"/>
      <c r="AT418" s="270"/>
      <c r="AU418" s="270"/>
      <c r="AV418" s="270"/>
      <c r="AW418" s="270"/>
      <c r="AX418" s="270"/>
    </row>
    <row r="419" spans="1:50">
      <c r="A419" s="474"/>
      <c r="B419" s="270"/>
      <c r="C419" s="270"/>
      <c r="D419" s="270"/>
      <c r="E419" s="270"/>
      <c r="F419" s="270"/>
      <c r="G419" s="270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  <c r="X419" s="270"/>
      <c r="Y419" s="270"/>
      <c r="Z419" s="270"/>
      <c r="AA419" s="270"/>
      <c r="AB419" s="270"/>
      <c r="AC419" s="270"/>
      <c r="AD419" s="270"/>
      <c r="AE419" s="270"/>
      <c r="AF419" s="270"/>
      <c r="AG419" s="270"/>
      <c r="AH419" s="270"/>
      <c r="AI419" s="270"/>
      <c r="AJ419" s="270"/>
      <c r="AK419" s="270"/>
      <c r="AL419" s="270"/>
      <c r="AM419" s="270"/>
      <c r="AN419" s="270"/>
      <c r="AO419" s="270"/>
      <c r="AP419" s="270"/>
      <c r="AQ419" s="270"/>
      <c r="AR419" s="270"/>
      <c r="AS419" s="270"/>
      <c r="AT419" s="270"/>
      <c r="AU419" s="270"/>
      <c r="AV419" s="270"/>
      <c r="AW419" s="270"/>
      <c r="AX419" s="270"/>
    </row>
    <row r="420" spans="1:50">
      <c r="A420" s="474"/>
      <c r="B420" s="270"/>
      <c r="C420" s="270"/>
      <c r="D420" s="270"/>
      <c r="E420" s="270"/>
      <c r="F420" s="270"/>
      <c r="G420" s="270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  <c r="X420" s="270"/>
      <c r="Y420" s="270"/>
      <c r="Z420" s="270"/>
      <c r="AA420" s="270"/>
      <c r="AB420" s="270"/>
      <c r="AC420" s="270"/>
      <c r="AD420" s="270"/>
      <c r="AE420" s="270"/>
      <c r="AF420" s="270"/>
      <c r="AG420" s="270"/>
      <c r="AH420" s="270"/>
      <c r="AI420" s="270"/>
      <c r="AJ420" s="270"/>
      <c r="AK420" s="270"/>
      <c r="AL420" s="270"/>
      <c r="AM420" s="270"/>
      <c r="AN420" s="270"/>
      <c r="AO420" s="270"/>
      <c r="AP420" s="270"/>
      <c r="AQ420" s="270"/>
      <c r="AR420" s="270"/>
      <c r="AS420" s="270"/>
      <c r="AT420" s="270"/>
      <c r="AU420" s="270"/>
      <c r="AV420" s="270"/>
      <c r="AW420" s="270"/>
      <c r="AX420" s="270"/>
    </row>
    <row r="421" spans="1:50">
      <c r="A421" s="474"/>
      <c r="B421" s="270"/>
      <c r="C421" s="270"/>
      <c r="D421" s="270"/>
      <c r="E421" s="270"/>
      <c r="F421" s="270"/>
      <c r="G421" s="270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  <c r="X421" s="270"/>
      <c r="Y421" s="270"/>
      <c r="Z421" s="270"/>
      <c r="AA421" s="270"/>
      <c r="AB421" s="270"/>
      <c r="AC421" s="270"/>
      <c r="AD421" s="270"/>
      <c r="AE421" s="270"/>
      <c r="AF421" s="270"/>
      <c r="AG421" s="270"/>
      <c r="AH421" s="270"/>
      <c r="AI421" s="270"/>
      <c r="AJ421" s="270"/>
      <c r="AK421" s="270"/>
      <c r="AL421" s="270"/>
      <c r="AM421" s="270"/>
      <c r="AN421" s="270"/>
      <c r="AO421" s="270"/>
      <c r="AP421" s="270"/>
      <c r="AQ421" s="270"/>
      <c r="AR421" s="270"/>
      <c r="AS421" s="270"/>
      <c r="AT421" s="270"/>
      <c r="AU421" s="270"/>
      <c r="AV421" s="270"/>
      <c r="AW421" s="270"/>
      <c r="AX421" s="270"/>
    </row>
    <row r="422" spans="1:50">
      <c r="A422" s="474"/>
      <c r="B422" s="270"/>
      <c r="C422" s="270"/>
      <c r="D422" s="270"/>
      <c r="E422" s="270"/>
      <c r="F422" s="270"/>
      <c r="G422" s="270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  <c r="X422" s="270"/>
      <c r="Y422" s="270"/>
      <c r="Z422" s="270"/>
      <c r="AA422" s="270"/>
      <c r="AB422" s="270"/>
      <c r="AC422" s="270"/>
      <c r="AD422" s="270"/>
      <c r="AE422" s="270"/>
      <c r="AF422" s="270"/>
      <c r="AG422" s="270"/>
      <c r="AH422" s="270"/>
      <c r="AI422" s="270"/>
      <c r="AJ422" s="270"/>
      <c r="AK422" s="270"/>
      <c r="AL422" s="270"/>
      <c r="AM422" s="270"/>
      <c r="AN422" s="270"/>
      <c r="AO422" s="270"/>
      <c r="AP422" s="270"/>
      <c r="AQ422" s="270"/>
      <c r="AR422" s="270"/>
      <c r="AS422" s="270"/>
      <c r="AT422" s="270"/>
      <c r="AU422" s="270"/>
      <c r="AV422" s="270"/>
      <c r="AW422" s="270"/>
      <c r="AX422" s="270"/>
    </row>
    <row r="423" spans="1:50">
      <c r="A423" s="474"/>
      <c r="B423" s="270"/>
      <c r="C423" s="270"/>
      <c r="D423" s="270"/>
      <c r="E423" s="270"/>
      <c r="F423" s="270"/>
      <c r="G423" s="270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  <c r="X423" s="270"/>
      <c r="Y423" s="270"/>
      <c r="Z423" s="270"/>
      <c r="AA423" s="270"/>
      <c r="AB423" s="270"/>
      <c r="AC423" s="270"/>
      <c r="AD423" s="270"/>
      <c r="AE423" s="270"/>
      <c r="AF423" s="270"/>
      <c r="AG423" s="270"/>
      <c r="AH423" s="270"/>
      <c r="AI423" s="270"/>
      <c r="AJ423" s="270"/>
      <c r="AK423" s="270"/>
      <c r="AL423" s="270"/>
      <c r="AM423" s="270"/>
      <c r="AN423" s="270"/>
      <c r="AO423" s="270"/>
      <c r="AP423" s="270"/>
      <c r="AQ423" s="270"/>
      <c r="AR423" s="270"/>
      <c r="AS423" s="270"/>
      <c r="AT423" s="270"/>
      <c r="AU423" s="270"/>
      <c r="AV423" s="270"/>
      <c r="AW423" s="270"/>
      <c r="AX423" s="270"/>
    </row>
    <row r="424" spans="1:50">
      <c r="A424" s="474"/>
      <c r="B424" s="270"/>
      <c r="C424" s="270"/>
      <c r="D424" s="270"/>
      <c r="E424" s="270"/>
      <c r="F424" s="270"/>
      <c r="G424" s="270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  <c r="X424" s="270"/>
      <c r="Y424" s="270"/>
      <c r="Z424" s="270"/>
      <c r="AA424" s="270"/>
      <c r="AB424" s="270"/>
      <c r="AC424" s="270"/>
      <c r="AD424" s="270"/>
      <c r="AE424" s="270"/>
      <c r="AF424" s="270"/>
      <c r="AG424" s="270"/>
      <c r="AH424" s="270"/>
      <c r="AI424" s="270"/>
      <c r="AJ424" s="270"/>
      <c r="AK424" s="270"/>
      <c r="AL424" s="270"/>
      <c r="AM424" s="270"/>
      <c r="AN424" s="270"/>
      <c r="AO424" s="270"/>
      <c r="AP424" s="270"/>
      <c r="AQ424" s="270"/>
      <c r="AR424" s="270"/>
      <c r="AS424" s="270"/>
      <c r="AT424" s="270"/>
      <c r="AU424" s="270"/>
      <c r="AV424" s="270"/>
      <c r="AW424" s="270"/>
      <c r="AX424" s="270"/>
    </row>
    <row r="425" spans="1:50">
      <c r="A425" s="474"/>
      <c r="B425" s="270"/>
      <c r="C425" s="270"/>
      <c r="D425" s="270"/>
      <c r="E425" s="270"/>
      <c r="F425" s="270"/>
      <c r="G425" s="270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  <c r="X425" s="270"/>
      <c r="Y425" s="270"/>
      <c r="Z425" s="270"/>
      <c r="AA425" s="270"/>
      <c r="AB425" s="270"/>
      <c r="AC425" s="270"/>
      <c r="AD425" s="270"/>
      <c r="AE425" s="270"/>
      <c r="AF425" s="270"/>
      <c r="AG425" s="270"/>
      <c r="AH425" s="270"/>
      <c r="AI425" s="270"/>
      <c r="AJ425" s="270"/>
      <c r="AK425" s="270"/>
      <c r="AL425" s="270"/>
      <c r="AM425" s="270"/>
      <c r="AN425" s="270"/>
      <c r="AO425" s="270"/>
      <c r="AP425" s="270"/>
      <c r="AQ425" s="270"/>
      <c r="AR425" s="270"/>
      <c r="AS425" s="270"/>
      <c r="AT425" s="270"/>
      <c r="AU425" s="270"/>
      <c r="AV425" s="270"/>
      <c r="AW425" s="270"/>
      <c r="AX425" s="270"/>
    </row>
    <row r="426" spans="1:50">
      <c r="A426" s="474"/>
      <c r="B426" s="270"/>
      <c r="C426" s="270"/>
      <c r="D426" s="270"/>
      <c r="E426" s="270"/>
      <c r="F426" s="270"/>
      <c r="G426" s="270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  <c r="X426" s="270"/>
      <c r="Y426" s="270"/>
      <c r="Z426" s="270"/>
      <c r="AA426" s="270"/>
      <c r="AB426" s="270"/>
      <c r="AC426" s="270"/>
      <c r="AD426" s="270"/>
      <c r="AE426" s="270"/>
      <c r="AF426" s="270"/>
      <c r="AG426" s="270"/>
      <c r="AH426" s="270"/>
      <c r="AI426" s="270"/>
      <c r="AJ426" s="270"/>
      <c r="AK426" s="270"/>
      <c r="AL426" s="270"/>
      <c r="AM426" s="270"/>
      <c r="AN426" s="270"/>
      <c r="AO426" s="270"/>
      <c r="AP426" s="270"/>
      <c r="AQ426" s="270"/>
      <c r="AR426" s="270"/>
      <c r="AS426" s="270"/>
      <c r="AT426" s="270"/>
      <c r="AU426" s="270"/>
      <c r="AV426" s="270"/>
      <c r="AW426" s="270"/>
      <c r="AX426" s="270"/>
    </row>
    <row r="427" spans="1:50">
      <c r="A427" s="474"/>
      <c r="B427" s="270"/>
      <c r="C427" s="270"/>
      <c r="D427" s="270"/>
      <c r="E427" s="270"/>
      <c r="F427" s="270"/>
      <c r="G427" s="270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  <c r="X427" s="270"/>
      <c r="Y427" s="270"/>
      <c r="Z427" s="270"/>
      <c r="AA427" s="270"/>
      <c r="AB427" s="270"/>
      <c r="AC427" s="270"/>
      <c r="AD427" s="270"/>
      <c r="AE427" s="270"/>
      <c r="AF427" s="270"/>
      <c r="AG427" s="270"/>
      <c r="AH427" s="270"/>
      <c r="AI427" s="270"/>
      <c r="AJ427" s="270"/>
      <c r="AK427" s="270"/>
      <c r="AL427" s="270"/>
      <c r="AM427" s="270"/>
      <c r="AN427" s="270"/>
      <c r="AO427" s="270"/>
      <c r="AP427" s="270"/>
      <c r="AQ427" s="270"/>
      <c r="AR427" s="270"/>
      <c r="AS427" s="270"/>
      <c r="AT427" s="270"/>
      <c r="AU427" s="270"/>
      <c r="AV427" s="270"/>
      <c r="AW427" s="270"/>
      <c r="AX427" s="270"/>
    </row>
    <row r="428" spans="1:50">
      <c r="A428" s="474"/>
      <c r="B428" s="270"/>
      <c r="C428" s="270"/>
      <c r="D428" s="270"/>
      <c r="E428" s="270"/>
      <c r="F428" s="270"/>
      <c r="G428" s="270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  <c r="X428" s="270"/>
      <c r="Y428" s="270"/>
      <c r="Z428" s="270"/>
      <c r="AA428" s="270"/>
      <c r="AB428" s="270"/>
      <c r="AC428" s="270"/>
      <c r="AD428" s="270"/>
      <c r="AE428" s="270"/>
      <c r="AF428" s="270"/>
      <c r="AG428" s="270"/>
      <c r="AH428" s="270"/>
      <c r="AI428" s="270"/>
      <c r="AJ428" s="270"/>
      <c r="AK428" s="270"/>
      <c r="AL428" s="270"/>
      <c r="AM428" s="270"/>
      <c r="AN428" s="270"/>
      <c r="AO428" s="270"/>
      <c r="AP428" s="270"/>
      <c r="AQ428" s="270"/>
      <c r="AR428" s="270"/>
      <c r="AS428" s="270"/>
      <c r="AT428" s="270"/>
      <c r="AU428" s="270"/>
      <c r="AV428" s="270"/>
      <c r="AW428" s="270"/>
      <c r="AX428" s="270"/>
    </row>
    <row r="429" spans="1:50">
      <c r="A429" s="474"/>
      <c r="B429" s="270"/>
      <c r="C429" s="270"/>
      <c r="D429" s="270"/>
      <c r="E429" s="270"/>
      <c r="F429" s="270"/>
      <c r="G429" s="270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  <c r="X429" s="270"/>
      <c r="Y429" s="270"/>
      <c r="Z429" s="270"/>
      <c r="AA429" s="270"/>
      <c r="AB429" s="270"/>
      <c r="AC429" s="270"/>
      <c r="AD429" s="270"/>
      <c r="AE429" s="270"/>
      <c r="AF429" s="270"/>
      <c r="AG429" s="270"/>
      <c r="AH429" s="270"/>
      <c r="AI429" s="270"/>
      <c r="AJ429" s="270"/>
      <c r="AK429" s="270"/>
      <c r="AL429" s="270"/>
      <c r="AM429" s="270"/>
      <c r="AN429" s="270"/>
      <c r="AO429" s="270"/>
      <c r="AP429" s="270"/>
      <c r="AQ429" s="270"/>
      <c r="AR429" s="270"/>
      <c r="AS429" s="270"/>
      <c r="AT429" s="270"/>
      <c r="AU429" s="270"/>
      <c r="AV429" s="270"/>
      <c r="AW429" s="270"/>
      <c r="AX429" s="270"/>
    </row>
    <row r="430" spans="1:50">
      <c r="A430" s="474"/>
      <c r="B430" s="270"/>
      <c r="C430" s="270"/>
      <c r="D430" s="270"/>
      <c r="E430" s="270"/>
      <c r="F430" s="270"/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  <c r="X430" s="270"/>
      <c r="Y430" s="270"/>
      <c r="Z430" s="270"/>
      <c r="AA430" s="270"/>
      <c r="AB430" s="270"/>
      <c r="AC430" s="270"/>
      <c r="AD430" s="270"/>
      <c r="AE430" s="270"/>
      <c r="AF430" s="270"/>
      <c r="AG430" s="270"/>
      <c r="AH430" s="270"/>
      <c r="AI430" s="270"/>
      <c r="AJ430" s="270"/>
      <c r="AK430" s="270"/>
      <c r="AL430" s="270"/>
      <c r="AM430" s="270"/>
      <c r="AN430" s="270"/>
      <c r="AO430" s="270"/>
      <c r="AP430" s="270"/>
      <c r="AQ430" s="270"/>
      <c r="AR430" s="270"/>
      <c r="AS430" s="270"/>
      <c r="AT430" s="270"/>
      <c r="AU430" s="270"/>
      <c r="AV430" s="270"/>
      <c r="AW430" s="270"/>
      <c r="AX430" s="270"/>
    </row>
    <row r="431" spans="1:50">
      <c r="A431" s="474"/>
      <c r="B431" s="270"/>
      <c r="C431" s="270"/>
      <c r="D431" s="270"/>
      <c r="E431" s="270"/>
      <c r="F431" s="270"/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  <c r="X431" s="270"/>
      <c r="Y431" s="270"/>
      <c r="Z431" s="270"/>
      <c r="AA431" s="270"/>
      <c r="AB431" s="270"/>
      <c r="AC431" s="270"/>
      <c r="AD431" s="270"/>
      <c r="AE431" s="270"/>
      <c r="AF431" s="270"/>
      <c r="AG431" s="270"/>
      <c r="AH431" s="270"/>
      <c r="AI431" s="270"/>
      <c r="AJ431" s="270"/>
      <c r="AK431" s="270"/>
      <c r="AL431" s="270"/>
      <c r="AM431" s="270"/>
      <c r="AN431" s="270"/>
      <c r="AO431" s="270"/>
      <c r="AP431" s="270"/>
      <c r="AQ431" s="270"/>
      <c r="AR431" s="270"/>
      <c r="AS431" s="270"/>
      <c r="AT431" s="270"/>
      <c r="AU431" s="270"/>
      <c r="AV431" s="270"/>
      <c r="AW431" s="270"/>
      <c r="AX431" s="270"/>
    </row>
    <row r="432" spans="1:50">
      <c r="A432" s="474"/>
      <c r="B432" s="270"/>
      <c r="C432" s="270"/>
      <c r="D432" s="270"/>
      <c r="E432" s="270"/>
      <c r="F432" s="270"/>
      <c r="G432" s="270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  <c r="X432" s="270"/>
      <c r="Y432" s="270"/>
      <c r="Z432" s="270"/>
      <c r="AA432" s="270"/>
      <c r="AB432" s="270"/>
      <c r="AC432" s="270"/>
      <c r="AD432" s="270"/>
      <c r="AE432" s="270"/>
      <c r="AF432" s="270"/>
      <c r="AG432" s="270"/>
      <c r="AH432" s="270"/>
      <c r="AI432" s="270"/>
      <c r="AJ432" s="270"/>
      <c r="AK432" s="270"/>
      <c r="AL432" s="270"/>
      <c r="AM432" s="270"/>
      <c r="AN432" s="270"/>
      <c r="AO432" s="270"/>
      <c r="AP432" s="270"/>
      <c r="AQ432" s="270"/>
      <c r="AR432" s="270"/>
      <c r="AS432" s="270"/>
      <c r="AT432" s="270"/>
      <c r="AU432" s="270"/>
      <c r="AV432" s="270"/>
      <c r="AW432" s="270"/>
      <c r="AX432" s="270"/>
    </row>
    <row r="433" spans="1:50">
      <c r="A433" s="474"/>
      <c r="B433" s="270"/>
      <c r="C433" s="270"/>
      <c r="D433" s="270"/>
      <c r="E433" s="270"/>
      <c r="F433" s="270"/>
      <c r="G433" s="270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  <c r="X433" s="270"/>
      <c r="Y433" s="270"/>
      <c r="Z433" s="270"/>
      <c r="AA433" s="270"/>
      <c r="AB433" s="270"/>
      <c r="AC433" s="270"/>
      <c r="AD433" s="270"/>
      <c r="AE433" s="270"/>
      <c r="AF433" s="270"/>
      <c r="AG433" s="270"/>
      <c r="AH433" s="270"/>
      <c r="AI433" s="270"/>
      <c r="AJ433" s="270"/>
      <c r="AK433" s="270"/>
      <c r="AL433" s="270"/>
      <c r="AM433" s="270"/>
      <c r="AN433" s="270"/>
      <c r="AO433" s="270"/>
      <c r="AP433" s="270"/>
      <c r="AQ433" s="270"/>
      <c r="AR433" s="270"/>
      <c r="AS433" s="270"/>
      <c r="AT433" s="270"/>
      <c r="AU433" s="270"/>
      <c r="AV433" s="270"/>
      <c r="AW433" s="270"/>
      <c r="AX433" s="270"/>
    </row>
    <row r="434" spans="1:50">
      <c r="A434" s="474"/>
      <c r="B434" s="270"/>
      <c r="C434" s="270"/>
      <c r="D434" s="270"/>
      <c r="E434" s="270"/>
      <c r="F434" s="270"/>
      <c r="G434" s="270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  <c r="X434" s="270"/>
      <c r="Y434" s="270"/>
      <c r="Z434" s="270"/>
      <c r="AA434" s="270"/>
      <c r="AB434" s="270"/>
      <c r="AC434" s="270"/>
      <c r="AD434" s="270"/>
      <c r="AE434" s="270"/>
      <c r="AF434" s="270"/>
      <c r="AG434" s="270"/>
      <c r="AH434" s="270"/>
      <c r="AI434" s="270"/>
      <c r="AJ434" s="270"/>
      <c r="AK434" s="270"/>
      <c r="AL434" s="270"/>
      <c r="AM434" s="270"/>
      <c r="AN434" s="270"/>
      <c r="AO434" s="270"/>
      <c r="AP434" s="270"/>
      <c r="AQ434" s="270"/>
      <c r="AR434" s="270"/>
      <c r="AS434" s="270"/>
      <c r="AT434" s="270"/>
      <c r="AU434" s="270"/>
      <c r="AV434" s="270"/>
      <c r="AW434" s="270"/>
      <c r="AX434" s="270"/>
    </row>
    <row r="435" spans="1:50">
      <c r="A435" s="474"/>
      <c r="B435" s="270"/>
      <c r="C435" s="270"/>
      <c r="D435" s="270"/>
      <c r="E435" s="270"/>
      <c r="F435" s="270"/>
      <c r="G435" s="270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  <c r="X435" s="270"/>
      <c r="Y435" s="270"/>
      <c r="Z435" s="270"/>
      <c r="AA435" s="270"/>
      <c r="AB435" s="270"/>
      <c r="AC435" s="270"/>
      <c r="AD435" s="270"/>
      <c r="AE435" s="270"/>
      <c r="AF435" s="270"/>
      <c r="AG435" s="270"/>
      <c r="AH435" s="270"/>
      <c r="AI435" s="270"/>
      <c r="AJ435" s="270"/>
      <c r="AK435" s="270"/>
      <c r="AL435" s="270"/>
      <c r="AM435" s="270"/>
      <c r="AN435" s="270"/>
      <c r="AO435" s="270"/>
      <c r="AP435" s="270"/>
      <c r="AQ435" s="270"/>
      <c r="AR435" s="270"/>
      <c r="AS435" s="270"/>
      <c r="AT435" s="270"/>
      <c r="AU435" s="270"/>
      <c r="AV435" s="270"/>
      <c r="AW435" s="270"/>
      <c r="AX435" s="270"/>
    </row>
    <row r="436" spans="1:50">
      <c r="A436" s="474"/>
      <c r="B436" s="270"/>
      <c r="C436" s="270"/>
      <c r="D436" s="270"/>
      <c r="E436" s="270"/>
      <c r="F436" s="270"/>
      <c r="G436" s="270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  <c r="X436" s="270"/>
      <c r="Y436" s="270"/>
      <c r="Z436" s="270"/>
      <c r="AA436" s="270"/>
      <c r="AB436" s="270"/>
      <c r="AC436" s="270"/>
      <c r="AD436" s="270"/>
      <c r="AE436" s="270"/>
      <c r="AF436" s="270"/>
      <c r="AG436" s="270"/>
      <c r="AH436" s="270"/>
      <c r="AI436" s="270"/>
      <c r="AJ436" s="270"/>
      <c r="AK436" s="270"/>
      <c r="AL436" s="270"/>
      <c r="AM436" s="270"/>
      <c r="AN436" s="270"/>
      <c r="AO436" s="270"/>
      <c r="AP436" s="270"/>
      <c r="AQ436" s="270"/>
      <c r="AR436" s="270"/>
      <c r="AS436" s="270"/>
      <c r="AT436" s="270"/>
      <c r="AU436" s="270"/>
      <c r="AV436" s="270"/>
      <c r="AW436" s="270"/>
      <c r="AX436" s="270"/>
    </row>
    <row r="437" spans="1:50">
      <c r="A437" s="474"/>
      <c r="B437" s="270"/>
      <c r="C437" s="270"/>
      <c r="D437" s="270"/>
      <c r="E437" s="270"/>
      <c r="F437" s="270"/>
      <c r="G437" s="270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  <c r="X437" s="270"/>
      <c r="Y437" s="270"/>
      <c r="Z437" s="270"/>
      <c r="AA437" s="270"/>
      <c r="AB437" s="270"/>
      <c r="AC437" s="270"/>
      <c r="AD437" s="270"/>
      <c r="AE437" s="270"/>
      <c r="AF437" s="270"/>
      <c r="AG437" s="270"/>
      <c r="AH437" s="270"/>
      <c r="AI437" s="270"/>
      <c r="AJ437" s="270"/>
      <c r="AK437" s="270"/>
      <c r="AL437" s="270"/>
      <c r="AM437" s="270"/>
      <c r="AN437" s="270"/>
      <c r="AO437" s="270"/>
      <c r="AP437" s="270"/>
      <c r="AQ437" s="270"/>
      <c r="AR437" s="270"/>
      <c r="AS437" s="270"/>
      <c r="AT437" s="270"/>
      <c r="AU437" s="270"/>
      <c r="AV437" s="270"/>
      <c r="AW437" s="270"/>
      <c r="AX437" s="270"/>
    </row>
    <row r="438" spans="1:50">
      <c r="A438" s="474"/>
      <c r="B438" s="270"/>
      <c r="C438" s="270"/>
      <c r="D438" s="270"/>
      <c r="E438" s="270"/>
      <c r="F438" s="270"/>
      <c r="G438" s="270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  <c r="X438" s="270"/>
      <c r="Y438" s="270"/>
      <c r="Z438" s="270"/>
      <c r="AA438" s="270"/>
      <c r="AB438" s="270"/>
      <c r="AC438" s="270"/>
      <c r="AD438" s="270"/>
      <c r="AE438" s="270"/>
      <c r="AF438" s="270"/>
      <c r="AG438" s="270"/>
      <c r="AH438" s="270"/>
      <c r="AI438" s="270"/>
      <c r="AJ438" s="270"/>
      <c r="AK438" s="270"/>
      <c r="AL438" s="270"/>
      <c r="AM438" s="270"/>
      <c r="AN438" s="270"/>
      <c r="AO438" s="270"/>
      <c r="AP438" s="270"/>
      <c r="AQ438" s="270"/>
      <c r="AR438" s="270"/>
      <c r="AS438" s="270"/>
      <c r="AT438" s="270"/>
      <c r="AU438" s="270"/>
      <c r="AV438" s="270"/>
      <c r="AW438" s="270"/>
      <c r="AX438" s="270"/>
    </row>
    <row r="439" spans="1:50">
      <c r="A439" s="474"/>
      <c r="B439" s="270"/>
      <c r="C439" s="270"/>
      <c r="D439" s="270"/>
      <c r="E439" s="270"/>
      <c r="F439" s="270"/>
      <c r="G439" s="270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  <c r="X439" s="270"/>
      <c r="Y439" s="270"/>
      <c r="Z439" s="270"/>
      <c r="AA439" s="270"/>
      <c r="AB439" s="270"/>
      <c r="AC439" s="270"/>
      <c r="AD439" s="270"/>
      <c r="AE439" s="270"/>
      <c r="AF439" s="270"/>
      <c r="AG439" s="270"/>
      <c r="AH439" s="270"/>
      <c r="AI439" s="270"/>
      <c r="AJ439" s="270"/>
      <c r="AK439" s="270"/>
      <c r="AL439" s="270"/>
      <c r="AM439" s="270"/>
      <c r="AN439" s="270"/>
      <c r="AO439" s="270"/>
      <c r="AP439" s="270"/>
      <c r="AQ439" s="270"/>
      <c r="AR439" s="270"/>
      <c r="AS439" s="270"/>
      <c r="AT439" s="270"/>
      <c r="AU439" s="270"/>
      <c r="AV439" s="270"/>
      <c r="AW439" s="270"/>
      <c r="AX439" s="270"/>
    </row>
    <row r="440" spans="1:50">
      <c r="A440" s="474"/>
      <c r="B440" s="270"/>
      <c r="C440" s="270"/>
      <c r="D440" s="270"/>
      <c r="E440" s="270"/>
      <c r="F440" s="270"/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  <c r="X440" s="270"/>
      <c r="Y440" s="270"/>
      <c r="Z440" s="270"/>
      <c r="AA440" s="270"/>
      <c r="AB440" s="270"/>
      <c r="AC440" s="270"/>
      <c r="AD440" s="270"/>
      <c r="AE440" s="270"/>
      <c r="AF440" s="270"/>
      <c r="AG440" s="270"/>
      <c r="AH440" s="270"/>
      <c r="AI440" s="270"/>
      <c r="AJ440" s="270"/>
      <c r="AK440" s="270"/>
      <c r="AL440" s="270"/>
      <c r="AM440" s="270"/>
      <c r="AN440" s="270"/>
      <c r="AO440" s="270"/>
      <c r="AP440" s="270"/>
      <c r="AQ440" s="270"/>
      <c r="AR440" s="270"/>
      <c r="AS440" s="270"/>
      <c r="AT440" s="270"/>
      <c r="AU440" s="270"/>
      <c r="AV440" s="270"/>
      <c r="AW440" s="270"/>
      <c r="AX440" s="270"/>
    </row>
    <row r="441" spans="1:50">
      <c r="A441" s="474"/>
      <c r="B441" s="270"/>
      <c r="C441" s="270"/>
      <c r="D441" s="270"/>
      <c r="E441" s="270"/>
      <c r="F441" s="270"/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  <c r="X441" s="270"/>
      <c r="Y441" s="270"/>
      <c r="Z441" s="270"/>
      <c r="AA441" s="270"/>
      <c r="AB441" s="270"/>
      <c r="AC441" s="270"/>
      <c r="AD441" s="270"/>
      <c r="AE441" s="270"/>
      <c r="AF441" s="270"/>
      <c r="AG441" s="270"/>
      <c r="AH441" s="270"/>
      <c r="AI441" s="270"/>
      <c r="AJ441" s="270"/>
      <c r="AK441" s="270"/>
      <c r="AL441" s="270"/>
      <c r="AM441" s="270"/>
      <c r="AN441" s="270"/>
      <c r="AO441" s="270"/>
      <c r="AP441" s="270"/>
      <c r="AQ441" s="270"/>
      <c r="AR441" s="270"/>
      <c r="AS441" s="270"/>
      <c r="AT441" s="270"/>
      <c r="AU441" s="270"/>
      <c r="AV441" s="270"/>
      <c r="AW441" s="270"/>
      <c r="AX441" s="270"/>
    </row>
    <row r="442" spans="1:50">
      <c r="A442" s="474"/>
      <c r="B442" s="270"/>
      <c r="C442" s="270"/>
      <c r="D442" s="270"/>
      <c r="E442" s="270"/>
      <c r="F442" s="270"/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  <c r="X442" s="270"/>
      <c r="Y442" s="270"/>
      <c r="Z442" s="270"/>
      <c r="AA442" s="270"/>
      <c r="AB442" s="270"/>
      <c r="AC442" s="270"/>
      <c r="AD442" s="270"/>
      <c r="AE442" s="270"/>
      <c r="AF442" s="270"/>
      <c r="AG442" s="270"/>
      <c r="AH442" s="270"/>
      <c r="AI442" s="270"/>
      <c r="AJ442" s="270"/>
      <c r="AK442" s="270"/>
      <c r="AL442" s="270"/>
      <c r="AM442" s="270"/>
      <c r="AN442" s="270"/>
      <c r="AO442" s="270"/>
      <c r="AP442" s="270"/>
      <c r="AQ442" s="270"/>
      <c r="AR442" s="270"/>
      <c r="AS442" s="270"/>
      <c r="AT442" s="270"/>
      <c r="AU442" s="270"/>
      <c r="AV442" s="270"/>
      <c r="AW442" s="270"/>
      <c r="AX442" s="270"/>
    </row>
    <row r="443" spans="1:50">
      <c r="A443" s="474"/>
      <c r="B443" s="270"/>
      <c r="C443" s="270"/>
      <c r="D443" s="270"/>
      <c r="E443" s="270"/>
      <c r="F443" s="270"/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  <c r="X443" s="270"/>
      <c r="Y443" s="270"/>
      <c r="Z443" s="270"/>
      <c r="AA443" s="270"/>
      <c r="AB443" s="270"/>
      <c r="AC443" s="270"/>
      <c r="AD443" s="270"/>
      <c r="AE443" s="270"/>
      <c r="AF443" s="270"/>
      <c r="AG443" s="270"/>
      <c r="AH443" s="270"/>
      <c r="AI443" s="270"/>
      <c r="AJ443" s="270"/>
      <c r="AK443" s="270"/>
      <c r="AL443" s="270"/>
      <c r="AM443" s="270"/>
      <c r="AN443" s="270"/>
      <c r="AO443" s="270"/>
      <c r="AP443" s="270"/>
      <c r="AQ443" s="270"/>
      <c r="AR443" s="270"/>
      <c r="AS443" s="270"/>
      <c r="AT443" s="270"/>
      <c r="AU443" s="270"/>
      <c r="AV443" s="270"/>
      <c r="AW443" s="270"/>
      <c r="AX443" s="270"/>
    </row>
    <row r="444" spans="1:50">
      <c r="A444" s="474"/>
      <c r="B444" s="270"/>
      <c r="C444" s="270"/>
      <c r="D444" s="270"/>
      <c r="E444" s="270"/>
      <c r="F444" s="270"/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  <c r="X444" s="270"/>
      <c r="Y444" s="270"/>
      <c r="Z444" s="270"/>
      <c r="AA444" s="270"/>
      <c r="AB444" s="270"/>
      <c r="AC444" s="270"/>
      <c r="AD444" s="270"/>
      <c r="AE444" s="270"/>
      <c r="AF444" s="270"/>
      <c r="AG444" s="270"/>
      <c r="AH444" s="270"/>
      <c r="AI444" s="270"/>
      <c r="AJ444" s="270"/>
      <c r="AK444" s="270"/>
      <c r="AL444" s="270"/>
      <c r="AM444" s="270"/>
      <c r="AN444" s="270"/>
      <c r="AO444" s="270"/>
      <c r="AP444" s="270"/>
      <c r="AQ444" s="270"/>
      <c r="AR444" s="270"/>
      <c r="AS444" s="270"/>
      <c r="AT444" s="270"/>
      <c r="AU444" s="270"/>
      <c r="AV444" s="270"/>
      <c r="AW444" s="270"/>
      <c r="AX444" s="270"/>
    </row>
    <row r="445" spans="1:50">
      <c r="A445" s="474"/>
      <c r="B445" s="270"/>
      <c r="C445" s="270"/>
      <c r="D445" s="270"/>
      <c r="E445" s="270"/>
      <c r="F445" s="270"/>
      <c r="G445" s="270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  <c r="X445" s="270"/>
      <c r="Y445" s="270"/>
      <c r="Z445" s="270"/>
      <c r="AA445" s="270"/>
      <c r="AB445" s="270"/>
      <c r="AC445" s="270"/>
      <c r="AD445" s="270"/>
      <c r="AE445" s="270"/>
      <c r="AF445" s="270"/>
      <c r="AG445" s="270"/>
      <c r="AH445" s="270"/>
      <c r="AI445" s="270"/>
      <c r="AJ445" s="270"/>
      <c r="AK445" s="270"/>
      <c r="AL445" s="270"/>
      <c r="AM445" s="270"/>
      <c r="AN445" s="270"/>
      <c r="AO445" s="270"/>
      <c r="AP445" s="270"/>
      <c r="AQ445" s="270"/>
      <c r="AR445" s="270"/>
      <c r="AS445" s="270"/>
      <c r="AT445" s="270"/>
      <c r="AU445" s="270"/>
      <c r="AV445" s="270"/>
      <c r="AW445" s="270"/>
      <c r="AX445" s="270"/>
    </row>
    <row r="446" spans="1:50">
      <c r="A446" s="474"/>
      <c r="B446" s="270"/>
      <c r="C446" s="270"/>
      <c r="D446" s="270"/>
      <c r="E446" s="270"/>
      <c r="F446" s="270"/>
      <c r="G446" s="270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  <c r="X446" s="270"/>
      <c r="Y446" s="270"/>
      <c r="Z446" s="270"/>
      <c r="AA446" s="270"/>
      <c r="AB446" s="270"/>
      <c r="AC446" s="270"/>
      <c r="AD446" s="270"/>
      <c r="AE446" s="270"/>
      <c r="AF446" s="270"/>
      <c r="AG446" s="270"/>
      <c r="AH446" s="270"/>
      <c r="AI446" s="270"/>
      <c r="AJ446" s="270"/>
      <c r="AK446" s="270"/>
      <c r="AL446" s="270"/>
      <c r="AM446" s="270"/>
      <c r="AN446" s="270"/>
      <c r="AO446" s="270"/>
      <c r="AP446" s="270"/>
      <c r="AQ446" s="270"/>
      <c r="AR446" s="270"/>
      <c r="AS446" s="270"/>
      <c r="AT446" s="270"/>
      <c r="AU446" s="270"/>
      <c r="AV446" s="270"/>
      <c r="AW446" s="270"/>
      <c r="AX446" s="270"/>
    </row>
    <row r="447" spans="1:50">
      <c r="A447" s="474"/>
      <c r="B447" s="270"/>
      <c r="C447" s="270"/>
      <c r="D447" s="270"/>
      <c r="E447" s="270"/>
      <c r="F447" s="270"/>
      <c r="G447" s="270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  <c r="X447" s="270"/>
      <c r="Y447" s="270"/>
      <c r="Z447" s="270"/>
      <c r="AA447" s="270"/>
      <c r="AB447" s="270"/>
      <c r="AC447" s="270"/>
      <c r="AD447" s="270"/>
      <c r="AE447" s="270"/>
      <c r="AF447" s="270"/>
      <c r="AG447" s="270"/>
      <c r="AH447" s="270"/>
      <c r="AI447" s="270"/>
      <c r="AJ447" s="270"/>
      <c r="AK447" s="270"/>
      <c r="AL447" s="270"/>
      <c r="AM447" s="270"/>
      <c r="AN447" s="270"/>
      <c r="AO447" s="270"/>
      <c r="AP447" s="270"/>
      <c r="AQ447" s="270"/>
      <c r="AR447" s="270"/>
      <c r="AS447" s="270"/>
      <c r="AT447" s="270"/>
      <c r="AU447" s="270"/>
      <c r="AV447" s="270"/>
      <c r="AW447" s="270"/>
      <c r="AX447" s="270"/>
    </row>
    <row r="448" spans="1:50">
      <c r="A448" s="474"/>
      <c r="B448" s="270"/>
      <c r="C448" s="270"/>
      <c r="D448" s="270"/>
      <c r="E448" s="270"/>
      <c r="F448" s="270"/>
      <c r="G448" s="270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  <c r="X448" s="270"/>
      <c r="Y448" s="270"/>
      <c r="Z448" s="270"/>
      <c r="AA448" s="270"/>
      <c r="AB448" s="270"/>
      <c r="AC448" s="270"/>
      <c r="AD448" s="270"/>
      <c r="AE448" s="270"/>
      <c r="AF448" s="270"/>
      <c r="AG448" s="270"/>
      <c r="AH448" s="270"/>
      <c r="AI448" s="270"/>
      <c r="AJ448" s="270"/>
      <c r="AK448" s="270"/>
      <c r="AL448" s="270"/>
      <c r="AM448" s="270"/>
      <c r="AN448" s="270"/>
      <c r="AO448" s="270"/>
      <c r="AP448" s="270"/>
      <c r="AQ448" s="270"/>
      <c r="AR448" s="270"/>
      <c r="AS448" s="270"/>
      <c r="AT448" s="270"/>
      <c r="AU448" s="270"/>
      <c r="AV448" s="270"/>
      <c r="AW448" s="270"/>
      <c r="AX448" s="270"/>
    </row>
    <row r="449" spans="1:50">
      <c r="A449" s="474"/>
      <c r="B449" s="270"/>
      <c r="C449" s="270"/>
      <c r="D449" s="270"/>
      <c r="E449" s="270"/>
      <c r="F449" s="270"/>
      <c r="G449" s="270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  <c r="X449" s="270"/>
      <c r="Y449" s="270"/>
      <c r="Z449" s="270"/>
      <c r="AA449" s="270"/>
      <c r="AB449" s="270"/>
      <c r="AC449" s="270"/>
      <c r="AD449" s="270"/>
      <c r="AE449" s="270"/>
      <c r="AF449" s="270"/>
      <c r="AG449" s="270"/>
      <c r="AH449" s="270"/>
      <c r="AI449" s="270"/>
      <c r="AJ449" s="270"/>
      <c r="AK449" s="270"/>
      <c r="AL449" s="270"/>
      <c r="AM449" s="270"/>
      <c r="AN449" s="270"/>
      <c r="AO449" s="270"/>
      <c r="AP449" s="270"/>
      <c r="AQ449" s="270"/>
      <c r="AR449" s="270"/>
      <c r="AS449" s="270"/>
      <c r="AT449" s="270"/>
      <c r="AU449" s="270"/>
      <c r="AV449" s="270"/>
      <c r="AW449" s="270"/>
      <c r="AX449" s="270"/>
    </row>
    <row r="450" spans="1:50">
      <c r="A450" s="474"/>
      <c r="B450" s="270"/>
      <c r="C450" s="270"/>
      <c r="D450" s="270"/>
      <c r="E450" s="270"/>
      <c r="F450" s="270"/>
      <c r="G450" s="270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  <c r="X450" s="270"/>
      <c r="Y450" s="270"/>
      <c r="Z450" s="270"/>
      <c r="AA450" s="270"/>
      <c r="AB450" s="270"/>
      <c r="AC450" s="270"/>
      <c r="AD450" s="270"/>
      <c r="AE450" s="270"/>
      <c r="AF450" s="270"/>
      <c r="AG450" s="270"/>
      <c r="AH450" s="270"/>
      <c r="AI450" s="270"/>
      <c r="AJ450" s="270"/>
      <c r="AK450" s="270"/>
      <c r="AL450" s="270"/>
      <c r="AM450" s="270"/>
      <c r="AN450" s="270"/>
      <c r="AO450" s="270"/>
      <c r="AP450" s="270"/>
      <c r="AQ450" s="270"/>
      <c r="AR450" s="270"/>
      <c r="AS450" s="270"/>
      <c r="AT450" s="270"/>
      <c r="AU450" s="270"/>
      <c r="AV450" s="270"/>
      <c r="AW450" s="270"/>
      <c r="AX450" s="270"/>
    </row>
    <row r="451" spans="1:50">
      <c r="A451" s="474"/>
      <c r="B451" s="270"/>
      <c r="C451" s="270"/>
      <c r="D451" s="270"/>
      <c r="E451" s="270"/>
      <c r="F451" s="270"/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  <c r="X451" s="270"/>
      <c r="Y451" s="270"/>
      <c r="Z451" s="270"/>
      <c r="AA451" s="270"/>
      <c r="AB451" s="270"/>
      <c r="AC451" s="270"/>
      <c r="AD451" s="270"/>
      <c r="AE451" s="270"/>
      <c r="AF451" s="270"/>
      <c r="AG451" s="270"/>
      <c r="AH451" s="270"/>
      <c r="AI451" s="270"/>
      <c r="AJ451" s="270"/>
      <c r="AK451" s="270"/>
      <c r="AL451" s="270"/>
      <c r="AM451" s="270"/>
      <c r="AN451" s="270"/>
      <c r="AO451" s="270"/>
      <c r="AP451" s="270"/>
      <c r="AQ451" s="270"/>
      <c r="AR451" s="270"/>
      <c r="AS451" s="270"/>
      <c r="AT451" s="270"/>
      <c r="AU451" s="270"/>
      <c r="AV451" s="270"/>
      <c r="AW451" s="270"/>
      <c r="AX451" s="270"/>
    </row>
    <row r="452" spans="1:50">
      <c r="A452" s="474"/>
      <c r="B452" s="270"/>
      <c r="C452" s="270"/>
      <c r="D452" s="270"/>
      <c r="E452" s="270"/>
      <c r="F452" s="270"/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  <c r="X452" s="270"/>
      <c r="Y452" s="270"/>
      <c r="Z452" s="270"/>
      <c r="AA452" s="270"/>
      <c r="AB452" s="270"/>
      <c r="AC452" s="270"/>
      <c r="AD452" s="270"/>
      <c r="AE452" s="270"/>
      <c r="AF452" s="270"/>
      <c r="AG452" s="270"/>
      <c r="AH452" s="270"/>
      <c r="AI452" s="270"/>
      <c r="AJ452" s="270"/>
      <c r="AK452" s="270"/>
      <c r="AL452" s="270"/>
      <c r="AM452" s="270"/>
      <c r="AN452" s="270"/>
      <c r="AO452" s="270"/>
      <c r="AP452" s="270"/>
      <c r="AQ452" s="270"/>
      <c r="AR452" s="270"/>
      <c r="AS452" s="270"/>
      <c r="AT452" s="270"/>
      <c r="AU452" s="270"/>
      <c r="AV452" s="270"/>
      <c r="AW452" s="270"/>
      <c r="AX452" s="270"/>
    </row>
    <row r="453" spans="1:50">
      <c r="A453" s="474"/>
      <c r="B453" s="270"/>
      <c r="C453" s="270"/>
      <c r="D453" s="270"/>
      <c r="E453" s="270"/>
      <c r="F453" s="270"/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  <c r="X453" s="270"/>
      <c r="Y453" s="270"/>
      <c r="Z453" s="270"/>
      <c r="AA453" s="270"/>
      <c r="AB453" s="270"/>
      <c r="AC453" s="270"/>
      <c r="AD453" s="270"/>
      <c r="AE453" s="270"/>
      <c r="AF453" s="270"/>
      <c r="AG453" s="270"/>
      <c r="AH453" s="270"/>
      <c r="AI453" s="270"/>
      <c r="AJ453" s="270"/>
      <c r="AK453" s="270"/>
      <c r="AL453" s="270"/>
      <c r="AM453" s="270"/>
      <c r="AN453" s="270"/>
      <c r="AO453" s="270"/>
      <c r="AP453" s="270"/>
      <c r="AQ453" s="270"/>
      <c r="AR453" s="270"/>
      <c r="AS453" s="270"/>
      <c r="AT453" s="270"/>
      <c r="AU453" s="270"/>
      <c r="AV453" s="270"/>
      <c r="AW453" s="270"/>
      <c r="AX453" s="270"/>
    </row>
    <row r="454" spans="1:50">
      <c r="A454" s="474"/>
      <c r="B454" s="270"/>
      <c r="C454" s="270"/>
      <c r="D454" s="270"/>
      <c r="E454" s="270"/>
      <c r="F454" s="270"/>
      <c r="G454" s="270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  <c r="X454" s="270"/>
      <c r="Y454" s="270"/>
      <c r="Z454" s="270"/>
      <c r="AA454" s="270"/>
      <c r="AB454" s="270"/>
      <c r="AC454" s="270"/>
      <c r="AD454" s="270"/>
      <c r="AE454" s="270"/>
      <c r="AF454" s="270"/>
      <c r="AG454" s="270"/>
      <c r="AH454" s="270"/>
      <c r="AI454" s="270"/>
      <c r="AJ454" s="270"/>
      <c r="AK454" s="270"/>
      <c r="AL454" s="270"/>
      <c r="AM454" s="270"/>
      <c r="AN454" s="270"/>
      <c r="AO454" s="270"/>
      <c r="AP454" s="270"/>
      <c r="AQ454" s="270"/>
      <c r="AR454" s="270"/>
      <c r="AS454" s="270"/>
      <c r="AT454" s="270"/>
      <c r="AU454" s="270"/>
      <c r="AV454" s="270"/>
      <c r="AW454" s="270"/>
      <c r="AX454" s="270"/>
    </row>
    <row r="455" spans="1:50">
      <c r="A455" s="474"/>
      <c r="B455" s="270"/>
      <c r="C455" s="270"/>
      <c r="D455" s="270"/>
      <c r="E455" s="270"/>
      <c r="F455" s="270"/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  <c r="X455" s="270"/>
      <c r="Y455" s="270"/>
      <c r="Z455" s="270"/>
      <c r="AA455" s="270"/>
      <c r="AB455" s="270"/>
      <c r="AC455" s="270"/>
      <c r="AD455" s="270"/>
      <c r="AE455" s="270"/>
      <c r="AF455" s="270"/>
      <c r="AG455" s="270"/>
      <c r="AH455" s="270"/>
      <c r="AI455" s="270"/>
      <c r="AJ455" s="270"/>
      <c r="AK455" s="270"/>
      <c r="AL455" s="270"/>
      <c r="AM455" s="270"/>
      <c r="AN455" s="270"/>
      <c r="AO455" s="270"/>
      <c r="AP455" s="270"/>
      <c r="AQ455" s="270"/>
      <c r="AR455" s="270"/>
      <c r="AS455" s="270"/>
      <c r="AT455" s="270"/>
      <c r="AU455" s="270"/>
      <c r="AV455" s="270"/>
      <c r="AW455" s="270"/>
      <c r="AX455" s="270"/>
    </row>
    <row r="456" spans="1:50">
      <c r="A456" s="474"/>
      <c r="B456" s="270"/>
      <c r="C456" s="270"/>
      <c r="D456" s="270"/>
      <c r="E456" s="270"/>
      <c r="F456" s="270"/>
      <c r="G456" s="270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  <c r="X456" s="270"/>
      <c r="Y456" s="270"/>
      <c r="Z456" s="270"/>
      <c r="AA456" s="270"/>
      <c r="AB456" s="270"/>
      <c r="AC456" s="270"/>
      <c r="AD456" s="270"/>
      <c r="AE456" s="270"/>
      <c r="AF456" s="270"/>
      <c r="AG456" s="270"/>
      <c r="AH456" s="270"/>
      <c r="AI456" s="270"/>
      <c r="AJ456" s="270"/>
      <c r="AK456" s="270"/>
      <c r="AL456" s="270"/>
      <c r="AM456" s="270"/>
      <c r="AN456" s="270"/>
      <c r="AO456" s="270"/>
      <c r="AP456" s="270"/>
      <c r="AQ456" s="270"/>
      <c r="AR456" s="270"/>
      <c r="AS456" s="270"/>
      <c r="AT456" s="270"/>
      <c r="AU456" s="270"/>
      <c r="AV456" s="270"/>
      <c r="AW456" s="270"/>
      <c r="AX456" s="270"/>
    </row>
    <row r="457" spans="1:50">
      <c r="A457" s="474"/>
      <c r="B457" s="270"/>
      <c r="C457" s="270"/>
      <c r="D457" s="270"/>
      <c r="E457" s="270"/>
      <c r="F457" s="270"/>
      <c r="G457" s="270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  <c r="X457" s="270"/>
      <c r="Y457" s="270"/>
      <c r="Z457" s="270"/>
      <c r="AA457" s="270"/>
      <c r="AB457" s="270"/>
      <c r="AC457" s="270"/>
      <c r="AD457" s="270"/>
      <c r="AE457" s="270"/>
      <c r="AF457" s="270"/>
      <c r="AG457" s="270"/>
      <c r="AH457" s="270"/>
      <c r="AI457" s="270"/>
      <c r="AJ457" s="270"/>
      <c r="AK457" s="270"/>
      <c r="AL457" s="270"/>
      <c r="AM457" s="270"/>
      <c r="AN457" s="270"/>
      <c r="AO457" s="270"/>
      <c r="AP457" s="270"/>
      <c r="AQ457" s="270"/>
      <c r="AR457" s="270"/>
      <c r="AS457" s="270"/>
      <c r="AT457" s="270"/>
      <c r="AU457" s="270"/>
      <c r="AV457" s="270"/>
      <c r="AW457" s="270"/>
      <c r="AX457" s="270"/>
    </row>
    <row r="458" spans="1:50">
      <c r="A458" s="474"/>
      <c r="B458" s="270"/>
      <c r="C458" s="270"/>
      <c r="D458" s="270"/>
      <c r="E458" s="270"/>
      <c r="F458" s="270"/>
      <c r="G458" s="270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  <c r="X458" s="270"/>
      <c r="Y458" s="270"/>
      <c r="Z458" s="270"/>
      <c r="AA458" s="270"/>
      <c r="AB458" s="270"/>
      <c r="AC458" s="270"/>
      <c r="AD458" s="270"/>
      <c r="AE458" s="270"/>
      <c r="AF458" s="270"/>
      <c r="AG458" s="270"/>
      <c r="AH458" s="270"/>
      <c r="AI458" s="270"/>
      <c r="AJ458" s="270"/>
      <c r="AK458" s="270"/>
      <c r="AL458" s="270"/>
      <c r="AM458" s="270"/>
      <c r="AN458" s="270"/>
      <c r="AO458" s="270"/>
      <c r="AP458" s="270"/>
      <c r="AQ458" s="270"/>
      <c r="AR458" s="270"/>
      <c r="AS458" s="270"/>
      <c r="AT458" s="270"/>
      <c r="AU458" s="270"/>
      <c r="AV458" s="270"/>
      <c r="AW458" s="270"/>
      <c r="AX458" s="270"/>
    </row>
    <row r="459" spans="1:50">
      <c r="A459" s="270"/>
      <c r="B459" s="270"/>
      <c r="C459" s="270"/>
      <c r="D459" s="270"/>
      <c r="E459" s="270"/>
      <c r="F459" s="270"/>
      <c r="G459" s="270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  <c r="X459" s="270"/>
      <c r="Y459" s="270"/>
      <c r="Z459" s="270"/>
      <c r="AA459" s="270"/>
      <c r="AB459" s="270"/>
      <c r="AC459" s="270"/>
      <c r="AD459" s="270"/>
      <c r="AE459" s="270"/>
      <c r="AF459" s="270"/>
      <c r="AG459" s="270"/>
      <c r="AH459" s="270"/>
      <c r="AI459" s="270"/>
      <c r="AJ459" s="270"/>
      <c r="AK459" s="270"/>
      <c r="AL459" s="270"/>
      <c r="AM459" s="270"/>
      <c r="AN459" s="270"/>
      <c r="AO459" s="270"/>
      <c r="AP459" s="270"/>
      <c r="AQ459" s="270"/>
      <c r="AR459" s="270"/>
      <c r="AS459" s="270"/>
      <c r="AT459" s="270"/>
      <c r="AU459" s="270"/>
      <c r="AV459" s="270"/>
      <c r="AW459" s="270"/>
      <c r="AX459" s="270"/>
    </row>
    <row r="460" spans="1:50">
      <c r="A460" s="270"/>
      <c r="B460" s="270"/>
      <c r="C460" s="270"/>
      <c r="D460" s="270"/>
      <c r="E460" s="270"/>
      <c r="F460" s="270"/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  <c r="X460" s="270"/>
      <c r="Y460" s="270"/>
      <c r="Z460" s="270"/>
      <c r="AA460" s="270"/>
      <c r="AB460" s="270"/>
      <c r="AC460" s="270"/>
      <c r="AD460" s="270"/>
      <c r="AE460" s="270"/>
      <c r="AF460" s="270"/>
      <c r="AG460" s="270"/>
      <c r="AH460" s="270"/>
      <c r="AI460" s="270"/>
      <c r="AJ460" s="270"/>
      <c r="AK460" s="270"/>
      <c r="AL460" s="270"/>
      <c r="AM460" s="270"/>
      <c r="AN460" s="270"/>
      <c r="AO460" s="270"/>
      <c r="AP460" s="270"/>
      <c r="AQ460" s="270"/>
      <c r="AR460" s="270"/>
      <c r="AS460" s="270"/>
      <c r="AT460" s="270"/>
      <c r="AU460" s="270"/>
      <c r="AV460" s="270"/>
      <c r="AW460" s="270"/>
      <c r="AX460" s="270"/>
    </row>
    <row r="461" spans="1:50">
      <c r="A461" s="270"/>
      <c r="B461" s="270"/>
      <c r="C461" s="270"/>
      <c r="D461" s="270"/>
      <c r="E461" s="270"/>
      <c r="F461" s="270"/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  <c r="X461" s="270"/>
      <c r="Y461" s="270"/>
      <c r="Z461" s="270"/>
      <c r="AA461" s="270"/>
      <c r="AB461" s="270"/>
      <c r="AC461" s="270"/>
      <c r="AD461" s="270"/>
      <c r="AE461" s="270"/>
      <c r="AF461" s="270"/>
      <c r="AG461" s="270"/>
      <c r="AH461" s="270"/>
      <c r="AI461" s="270"/>
      <c r="AJ461" s="270"/>
      <c r="AK461" s="270"/>
      <c r="AL461" s="270"/>
      <c r="AM461" s="270"/>
      <c r="AN461" s="270"/>
      <c r="AO461" s="270"/>
      <c r="AP461" s="270"/>
      <c r="AQ461" s="270"/>
      <c r="AR461" s="270"/>
      <c r="AS461" s="270"/>
      <c r="AT461" s="270"/>
      <c r="AU461" s="270"/>
      <c r="AV461" s="270"/>
      <c r="AW461" s="270"/>
      <c r="AX461" s="270"/>
    </row>
    <row r="462" spans="1:50">
      <c r="A462" s="270"/>
      <c r="B462" s="270"/>
      <c r="C462" s="270"/>
      <c r="D462" s="270"/>
      <c r="E462" s="270"/>
      <c r="F462" s="270"/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  <c r="X462" s="270"/>
      <c r="Y462" s="270"/>
      <c r="Z462" s="270"/>
      <c r="AA462" s="270"/>
      <c r="AB462" s="270"/>
      <c r="AC462" s="270"/>
      <c r="AD462" s="270"/>
      <c r="AE462" s="270"/>
      <c r="AF462" s="270"/>
      <c r="AG462" s="270"/>
      <c r="AH462" s="270"/>
      <c r="AI462" s="270"/>
      <c r="AJ462" s="270"/>
      <c r="AK462" s="270"/>
      <c r="AL462" s="270"/>
      <c r="AM462" s="270"/>
      <c r="AN462" s="270"/>
      <c r="AO462" s="270"/>
      <c r="AP462" s="270"/>
      <c r="AQ462" s="270"/>
      <c r="AR462" s="270"/>
      <c r="AS462" s="270"/>
      <c r="AT462" s="270"/>
      <c r="AU462" s="270"/>
      <c r="AV462" s="270"/>
      <c r="AW462" s="270"/>
      <c r="AX462" s="270"/>
    </row>
    <row r="463" spans="1:50">
      <c r="A463" s="270"/>
      <c r="B463" s="270"/>
      <c r="C463" s="270"/>
      <c r="D463" s="270"/>
      <c r="E463" s="270"/>
      <c r="F463" s="270"/>
      <c r="G463" s="270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  <c r="X463" s="270"/>
      <c r="Y463" s="270"/>
      <c r="Z463" s="270"/>
      <c r="AA463" s="270"/>
      <c r="AB463" s="270"/>
      <c r="AC463" s="270"/>
      <c r="AD463" s="270"/>
      <c r="AE463" s="270"/>
      <c r="AF463" s="270"/>
      <c r="AG463" s="270"/>
      <c r="AH463" s="270"/>
      <c r="AI463" s="270"/>
      <c r="AJ463" s="270"/>
      <c r="AK463" s="270"/>
      <c r="AL463" s="270"/>
      <c r="AM463" s="270"/>
      <c r="AN463" s="270"/>
      <c r="AO463" s="270"/>
      <c r="AP463" s="270"/>
      <c r="AQ463" s="270"/>
      <c r="AR463" s="270"/>
      <c r="AS463" s="270"/>
      <c r="AT463" s="270"/>
      <c r="AU463" s="270"/>
      <c r="AV463" s="270"/>
      <c r="AW463" s="270"/>
      <c r="AX463" s="270"/>
    </row>
    <row r="464" spans="1:50">
      <c r="A464" s="270"/>
      <c r="B464" s="270"/>
      <c r="C464" s="270"/>
      <c r="D464" s="270"/>
      <c r="E464" s="270"/>
      <c r="F464" s="270"/>
      <c r="G464" s="270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  <c r="X464" s="270"/>
      <c r="Y464" s="270"/>
      <c r="Z464" s="270"/>
      <c r="AA464" s="270"/>
      <c r="AB464" s="270"/>
      <c r="AC464" s="270"/>
      <c r="AD464" s="270"/>
      <c r="AE464" s="270"/>
      <c r="AF464" s="270"/>
      <c r="AG464" s="270"/>
      <c r="AH464" s="270"/>
      <c r="AI464" s="270"/>
      <c r="AJ464" s="270"/>
      <c r="AK464" s="270"/>
      <c r="AL464" s="270"/>
      <c r="AM464" s="270"/>
      <c r="AN464" s="270"/>
      <c r="AO464" s="270"/>
      <c r="AP464" s="270"/>
      <c r="AQ464" s="270"/>
      <c r="AR464" s="270"/>
      <c r="AS464" s="270"/>
      <c r="AT464" s="270"/>
      <c r="AU464" s="270"/>
      <c r="AV464" s="270"/>
      <c r="AW464" s="270"/>
      <c r="AX464" s="270"/>
    </row>
    <row r="465" spans="1:50">
      <c r="A465" s="270"/>
      <c r="B465" s="270"/>
      <c r="C465" s="270"/>
      <c r="D465" s="270"/>
      <c r="E465" s="270"/>
      <c r="F465" s="270"/>
      <c r="G465" s="270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  <c r="X465" s="270"/>
      <c r="Y465" s="270"/>
      <c r="Z465" s="270"/>
      <c r="AA465" s="270"/>
      <c r="AB465" s="270"/>
      <c r="AC465" s="270"/>
      <c r="AD465" s="270"/>
      <c r="AE465" s="270"/>
      <c r="AF465" s="270"/>
      <c r="AG465" s="270"/>
      <c r="AH465" s="270"/>
      <c r="AI465" s="270"/>
      <c r="AJ465" s="270"/>
      <c r="AK465" s="270"/>
      <c r="AL465" s="270"/>
      <c r="AM465" s="270"/>
      <c r="AN465" s="270"/>
      <c r="AO465" s="270"/>
      <c r="AP465" s="270"/>
      <c r="AQ465" s="270"/>
      <c r="AR465" s="270"/>
      <c r="AS465" s="270"/>
      <c r="AT465" s="270"/>
      <c r="AU465" s="270"/>
      <c r="AV465" s="270"/>
      <c r="AW465" s="270"/>
      <c r="AX465" s="270"/>
    </row>
    <row r="466" spans="1:50">
      <c r="A466" s="270"/>
      <c r="B466" s="270"/>
      <c r="C466" s="270"/>
      <c r="D466" s="270"/>
      <c r="E466" s="270"/>
      <c r="F466" s="270"/>
      <c r="G466" s="270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  <c r="X466" s="270"/>
      <c r="Y466" s="270"/>
      <c r="Z466" s="270"/>
      <c r="AA466" s="270"/>
      <c r="AB466" s="270"/>
      <c r="AC466" s="270"/>
      <c r="AD466" s="270"/>
      <c r="AE466" s="270"/>
      <c r="AF466" s="270"/>
      <c r="AG466" s="270"/>
      <c r="AH466" s="270"/>
      <c r="AI466" s="270"/>
      <c r="AJ466" s="270"/>
      <c r="AK466" s="270"/>
      <c r="AL466" s="270"/>
      <c r="AM466" s="270"/>
      <c r="AN466" s="270"/>
      <c r="AO466" s="270"/>
      <c r="AP466" s="270"/>
      <c r="AQ466" s="270"/>
      <c r="AR466" s="270"/>
      <c r="AS466" s="270"/>
      <c r="AT466" s="270"/>
      <c r="AU466" s="270"/>
      <c r="AV466" s="270"/>
      <c r="AW466" s="270"/>
      <c r="AX466" s="270"/>
    </row>
    <row r="467" spans="1:50">
      <c r="A467" s="270"/>
      <c r="B467" s="270"/>
      <c r="C467" s="270"/>
      <c r="D467" s="270"/>
      <c r="E467" s="270"/>
      <c r="F467" s="270"/>
      <c r="G467" s="270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  <c r="X467" s="270"/>
      <c r="Y467" s="270"/>
      <c r="Z467" s="270"/>
      <c r="AA467" s="270"/>
      <c r="AB467" s="270"/>
      <c r="AC467" s="270"/>
      <c r="AD467" s="270"/>
      <c r="AE467" s="270"/>
      <c r="AF467" s="270"/>
      <c r="AG467" s="270"/>
      <c r="AH467" s="270"/>
      <c r="AI467" s="270"/>
      <c r="AJ467" s="270"/>
      <c r="AK467" s="270"/>
      <c r="AL467" s="270"/>
      <c r="AM467" s="270"/>
      <c r="AN467" s="270"/>
      <c r="AO467" s="270"/>
      <c r="AP467" s="270"/>
      <c r="AQ467" s="270"/>
      <c r="AR467" s="270"/>
      <c r="AS467" s="270"/>
      <c r="AT467" s="270"/>
      <c r="AU467" s="270"/>
      <c r="AV467" s="270"/>
      <c r="AW467" s="270"/>
      <c r="AX467" s="270"/>
    </row>
    <row r="468" spans="1:50">
      <c r="A468" s="270"/>
      <c r="B468" s="270"/>
      <c r="C468" s="270"/>
      <c r="D468" s="270"/>
      <c r="E468" s="270"/>
      <c r="F468" s="270"/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  <c r="X468" s="270"/>
      <c r="Y468" s="270"/>
      <c r="Z468" s="270"/>
      <c r="AA468" s="270"/>
      <c r="AB468" s="270"/>
      <c r="AC468" s="270"/>
      <c r="AD468" s="270"/>
      <c r="AE468" s="270"/>
      <c r="AF468" s="270"/>
      <c r="AG468" s="270"/>
      <c r="AH468" s="270"/>
      <c r="AI468" s="270"/>
      <c r="AJ468" s="270"/>
      <c r="AK468" s="270"/>
      <c r="AL468" s="270"/>
      <c r="AM468" s="270"/>
      <c r="AN468" s="270"/>
      <c r="AO468" s="270"/>
      <c r="AP468" s="270"/>
      <c r="AQ468" s="270"/>
      <c r="AR468" s="270"/>
      <c r="AS468" s="270"/>
      <c r="AT468" s="270"/>
      <c r="AU468" s="270"/>
      <c r="AV468" s="270"/>
      <c r="AW468" s="270"/>
      <c r="AX468" s="270"/>
    </row>
    <row r="469" spans="1:50">
      <c r="A469" s="270"/>
      <c r="B469" s="270"/>
      <c r="C469" s="270"/>
      <c r="D469" s="270"/>
      <c r="E469" s="270"/>
      <c r="F469" s="270"/>
      <c r="G469" s="270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  <c r="X469" s="270"/>
      <c r="Y469" s="270"/>
      <c r="Z469" s="270"/>
      <c r="AA469" s="270"/>
      <c r="AB469" s="270"/>
      <c r="AC469" s="270"/>
      <c r="AD469" s="270"/>
      <c r="AE469" s="270"/>
      <c r="AF469" s="270"/>
      <c r="AG469" s="270"/>
      <c r="AH469" s="270"/>
      <c r="AI469" s="270"/>
      <c r="AJ469" s="270"/>
      <c r="AK469" s="270"/>
      <c r="AL469" s="270"/>
      <c r="AM469" s="270"/>
      <c r="AN469" s="270"/>
      <c r="AO469" s="270"/>
      <c r="AP469" s="270"/>
      <c r="AQ469" s="270"/>
      <c r="AR469" s="270"/>
      <c r="AS469" s="270"/>
      <c r="AT469" s="270"/>
      <c r="AU469" s="270"/>
      <c r="AV469" s="270"/>
      <c r="AW469" s="270"/>
      <c r="AX469" s="270"/>
    </row>
    <row r="470" spans="1:50">
      <c r="A470" s="270"/>
      <c r="B470" s="270"/>
      <c r="C470" s="270"/>
      <c r="D470" s="270"/>
      <c r="E470" s="270"/>
      <c r="F470" s="270"/>
      <c r="G470" s="270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  <c r="X470" s="270"/>
      <c r="Y470" s="270"/>
      <c r="Z470" s="270"/>
      <c r="AA470" s="270"/>
      <c r="AB470" s="270"/>
      <c r="AC470" s="270"/>
      <c r="AD470" s="270"/>
      <c r="AE470" s="270"/>
      <c r="AF470" s="270"/>
      <c r="AG470" s="270"/>
      <c r="AH470" s="270"/>
      <c r="AI470" s="270"/>
      <c r="AJ470" s="270"/>
      <c r="AK470" s="270"/>
      <c r="AL470" s="270"/>
      <c r="AM470" s="270"/>
      <c r="AN470" s="270"/>
      <c r="AO470" s="270"/>
      <c r="AP470" s="270"/>
      <c r="AQ470" s="270"/>
      <c r="AR470" s="270"/>
      <c r="AS470" s="270"/>
      <c r="AT470" s="270"/>
      <c r="AU470" s="270"/>
      <c r="AV470" s="270"/>
      <c r="AW470" s="270"/>
      <c r="AX470" s="270"/>
    </row>
    <row r="471" spans="1:50">
      <c r="A471" s="270"/>
      <c r="B471" s="270"/>
      <c r="C471" s="270"/>
      <c r="D471" s="270"/>
      <c r="E471" s="270"/>
      <c r="F471" s="270"/>
      <c r="G471" s="270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  <c r="X471" s="270"/>
      <c r="Y471" s="270"/>
      <c r="Z471" s="270"/>
      <c r="AA471" s="270"/>
      <c r="AB471" s="270"/>
      <c r="AC471" s="270"/>
      <c r="AD471" s="270"/>
      <c r="AE471" s="270"/>
      <c r="AF471" s="270"/>
      <c r="AG471" s="270"/>
      <c r="AH471" s="270"/>
      <c r="AI471" s="270"/>
      <c r="AJ471" s="270"/>
      <c r="AK471" s="270"/>
      <c r="AL471" s="270"/>
      <c r="AM471" s="270"/>
      <c r="AN471" s="270"/>
      <c r="AO471" s="270"/>
      <c r="AP471" s="270"/>
      <c r="AQ471" s="270"/>
      <c r="AR471" s="270"/>
      <c r="AS471" s="270"/>
      <c r="AT471" s="270"/>
      <c r="AU471" s="270"/>
      <c r="AV471" s="270"/>
      <c r="AW471" s="270"/>
      <c r="AX471" s="270"/>
    </row>
    <row r="472" spans="1:50">
      <c r="A472" s="270"/>
      <c r="B472" s="270"/>
      <c r="C472" s="270"/>
      <c r="D472" s="270"/>
      <c r="E472" s="270"/>
      <c r="F472" s="270"/>
      <c r="G472" s="270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  <c r="X472" s="270"/>
      <c r="Y472" s="270"/>
      <c r="Z472" s="270"/>
      <c r="AA472" s="270"/>
      <c r="AB472" s="270"/>
      <c r="AC472" s="270"/>
      <c r="AD472" s="270"/>
      <c r="AE472" s="270"/>
      <c r="AF472" s="270"/>
      <c r="AG472" s="270"/>
      <c r="AH472" s="270"/>
      <c r="AI472" s="270"/>
      <c r="AJ472" s="270"/>
      <c r="AK472" s="270"/>
      <c r="AL472" s="270"/>
      <c r="AM472" s="270"/>
      <c r="AN472" s="270"/>
      <c r="AO472" s="270"/>
      <c r="AP472" s="270"/>
      <c r="AQ472" s="270"/>
      <c r="AR472" s="270"/>
      <c r="AS472" s="270"/>
      <c r="AT472" s="270"/>
      <c r="AU472" s="270"/>
      <c r="AV472" s="270"/>
      <c r="AW472" s="270"/>
      <c r="AX472" s="270"/>
    </row>
    <row r="473" spans="1:50">
      <c r="A473" s="270"/>
      <c r="B473" s="270"/>
      <c r="C473" s="270"/>
      <c r="D473" s="270"/>
      <c r="E473" s="270"/>
      <c r="F473" s="270"/>
      <c r="G473" s="270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  <c r="X473" s="270"/>
      <c r="Y473" s="270"/>
      <c r="Z473" s="270"/>
      <c r="AA473" s="270"/>
      <c r="AB473" s="270"/>
      <c r="AC473" s="270"/>
      <c r="AD473" s="270"/>
      <c r="AE473" s="270"/>
      <c r="AF473" s="270"/>
      <c r="AG473" s="270"/>
      <c r="AH473" s="270"/>
      <c r="AI473" s="270"/>
      <c r="AJ473" s="270"/>
      <c r="AK473" s="270"/>
      <c r="AL473" s="270"/>
      <c r="AM473" s="270"/>
      <c r="AN473" s="270"/>
      <c r="AO473" s="270"/>
      <c r="AP473" s="270"/>
      <c r="AQ473" s="270"/>
      <c r="AR473" s="270"/>
      <c r="AS473" s="270"/>
      <c r="AT473" s="270"/>
      <c r="AU473" s="270"/>
      <c r="AV473" s="270"/>
      <c r="AW473" s="270"/>
      <c r="AX473" s="270"/>
    </row>
    <row r="474" spans="1:50">
      <c r="A474" s="270"/>
      <c r="B474" s="270"/>
      <c r="C474" s="270"/>
      <c r="D474" s="270"/>
      <c r="E474" s="270"/>
      <c r="F474" s="270"/>
      <c r="G474" s="270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  <c r="X474" s="270"/>
      <c r="Y474" s="270"/>
      <c r="Z474" s="270"/>
      <c r="AA474" s="270"/>
      <c r="AB474" s="270"/>
      <c r="AC474" s="270"/>
      <c r="AD474" s="270"/>
      <c r="AE474" s="270"/>
      <c r="AF474" s="270"/>
      <c r="AG474" s="270"/>
      <c r="AH474" s="270"/>
      <c r="AI474" s="270"/>
      <c r="AJ474" s="270"/>
      <c r="AK474" s="270"/>
      <c r="AL474" s="270"/>
      <c r="AM474" s="270"/>
      <c r="AN474" s="270"/>
      <c r="AO474" s="270"/>
      <c r="AP474" s="270"/>
      <c r="AQ474" s="270"/>
      <c r="AR474" s="270"/>
      <c r="AS474" s="270"/>
      <c r="AT474" s="270"/>
      <c r="AU474" s="270"/>
      <c r="AV474" s="270"/>
      <c r="AW474" s="270"/>
      <c r="AX474" s="270"/>
    </row>
    <row r="475" spans="1:50">
      <c r="A475" s="270"/>
      <c r="B475" s="270"/>
      <c r="C475" s="270"/>
      <c r="D475" s="270"/>
      <c r="E475" s="270"/>
      <c r="F475" s="270"/>
      <c r="G475" s="270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  <c r="X475" s="270"/>
      <c r="Y475" s="270"/>
      <c r="Z475" s="270"/>
      <c r="AA475" s="270"/>
      <c r="AB475" s="270"/>
      <c r="AC475" s="270"/>
      <c r="AD475" s="270"/>
      <c r="AE475" s="270"/>
      <c r="AF475" s="270"/>
      <c r="AG475" s="270"/>
      <c r="AH475" s="270"/>
      <c r="AI475" s="270"/>
      <c r="AJ475" s="270"/>
      <c r="AK475" s="270"/>
      <c r="AL475" s="270"/>
      <c r="AM475" s="270"/>
      <c r="AN475" s="270"/>
      <c r="AO475" s="270"/>
      <c r="AP475" s="270"/>
      <c r="AQ475" s="270"/>
      <c r="AR475" s="270"/>
      <c r="AS475" s="270"/>
      <c r="AT475" s="270"/>
      <c r="AU475" s="270"/>
      <c r="AV475" s="270"/>
      <c r="AW475" s="270"/>
      <c r="AX475" s="270"/>
    </row>
    <row r="476" spans="1:50">
      <c r="A476" s="270"/>
      <c r="B476" s="270"/>
      <c r="C476" s="270"/>
      <c r="D476" s="270"/>
      <c r="E476" s="270"/>
      <c r="F476" s="270"/>
      <c r="G476" s="270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  <c r="X476" s="270"/>
      <c r="Y476" s="270"/>
      <c r="Z476" s="270"/>
      <c r="AA476" s="270"/>
      <c r="AB476" s="270"/>
      <c r="AC476" s="270"/>
      <c r="AD476" s="270"/>
      <c r="AE476" s="270"/>
      <c r="AF476" s="270"/>
      <c r="AG476" s="270"/>
      <c r="AH476" s="270"/>
      <c r="AI476" s="270"/>
      <c r="AJ476" s="270"/>
      <c r="AK476" s="270"/>
      <c r="AL476" s="270"/>
      <c r="AM476" s="270"/>
      <c r="AN476" s="270"/>
      <c r="AO476" s="270"/>
      <c r="AP476" s="270"/>
      <c r="AQ476" s="270"/>
      <c r="AR476" s="270"/>
      <c r="AS476" s="270"/>
      <c r="AT476" s="270"/>
      <c r="AU476" s="270"/>
      <c r="AV476" s="270"/>
      <c r="AW476" s="270"/>
      <c r="AX476" s="270"/>
    </row>
    <row r="477" spans="1:50">
      <c r="A477" s="270"/>
      <c r="B477" s="270"/>
      <c r="C477" s="270"/>
      <c r="D477" s="270"/>
      <c r="E477" s="270"/>
      <c r="F477" s="270"/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  <c r="X477" s="270"/>
      <c r="Y477" s="270"/>
      <c r="Z477" s="270"/>
      <c r="AA477" s="270"/>
      <c r="AB477" s="270"/>
      <c r="AC477" s="270"/>
      <c r="AD477" s="270"/>
      <c r="AE477" s="270"/>
      <c r="AF477" s="270"/>
      <c r="AG477" s="270"/>
      <c r="AH477" s="270"/>
      <c r="AI477" s="270"/>
      <c r="AJ477" s="270"/>
      <c r="AK477" s="270"/>
      <c r="AL477" s="270"/>
      <c r="AM477" s="270"/>
      <c r="AN477" s="270"/>
      <c r="AO477" s="270"/>
      <c r="AP477" s="270"/>
      <c r="AQ477" s="270"/>
      <c r="AR477" s="270"/>
      <c r="AS477" s="270"/>
      <c r="AT477" s="270"/>
      <c r="AU477" s="270"/>
      <c r="AV477" s="270"/>
      <c r="AW477" s="270"/>
      <c r="AX477" s="270"/>
    </row>
    <row r="478" spans="1:50">
      <c r="A478" s="270"/>
      <c r="B478" s="270"/>
      <c r="C478" s="270"/>
      <c r="D478" s="270"/>
      <c r="E478" s="270"/>
      <c r="F478" s="270"/>
      <c r="G478" s="270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  <c r="X478" s="270"/>
      <c r="Y478" s="270"/>
      <c r="Z478" s="270"/>
      <c r="AA478" s="270"/>
      <c r="AB478" s="270"/>
      <c r="AC478" s="270"/>
      <c r="AD478" s="270"/>
      <c r="AE478" s="270"/>
      <c r="AF478" s="270"/>
      <c r="AG478" s="270"/>
      <c r="AH478" s="270"/>
      <c r="AI478" s="270"/>
      <c r="AJ478" s="270"/>
      <c r="AK478" s="270"/>
      <c r="AL478" s="270"/>
      <c r="AM478" s="270"/>
      <c r="AN478" s="270"/>
      <c r="AO478" s="270"/>
      <c r="AP478" s="270"/>
      <c r="AQ478" s="270"/>
      <c r="AR478" s="270"/>
      <c r="AS478" s="270"/>
      <c r="AT478" s="270"/>
      <c r="AU478" s="270"/>
      <c r="AV478" s="270"/>
      <c r="AW478" s="270"/>
      <c r="AX478" s="270"/>
    </row>
    <row r="479" spans="1:50">
      <c r="A479" s="270"/>
      <c r="B479" s="270"/>
      <c r="C479" s="270"/>
      <c r="D479" s="270"/>
      <c r="E479" s="270"/>
      <c r="F479" s="270"/>
      <c r="G479" s="270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  <c r="X479" s="270"/>
      <c r="Y479" s="270"/>
      <c r="Z479" s="270"/>
      <c r="AA479" s="270"/>
      <c r="AB479" s="270"/>
      <c r="AC479" s="270"/>
      <c r="AD479" s="270"/>
      <c r="AE479" s="270"/>
      <c r="AF479" s="270"/>
      <c r="AG479" s="270"/>
      <c r="AH479" s="270"/>
      <c r="AI479" s="270"/>
      <c r="AJ479" s="270"/>
      <c r="AK479" s="270"/>
      <c r="AL479" s="270"/>
      <c r="AM479" s="270"/>
      <c r="AN479" s="270"/>
      <c r="AO479" s="270"/>
      <c r="AP479" s="270"/>
      <c r="AQ479" s="270"/>
      <c r="AR479" s="270"/>
      <c r="AS479" s="270"/>
      <c r="AT479" s="270"/>
      <c r="AU479" s="270"/>
      <c r="AV479" s="270"/>
      <c r="AW479" s="270"/>
      <c r="AX479" s="270"/>
    </row>
    <row r="480" spans="1:50">
      <c r="A480" s="270"/>
      <c r="B480" s="270"/>
      <c r="C480" s="270"/>
      <c r="D480" s="270"/>
      <c r="E480" s="270"/>
      <c r="F480" s="270"/>
      <c r="G480" s="270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  <c r="X480" s="270"/>
      <c r="Y480" s="270"/>
      <c r="Z480" s="270"/>
      <c r="AA480" s="270"/>
      <c r="AB480" s="270"/>
      <c r="AC480" s="270"/>
      <c r="AD480" s="270"/>
      <c r="AE480" s="270"/>
      <c r="AF480" s="270"/>
      <c r="AG480" s="270"/>
      <c r="AH480" s="270"/>
      <c r="AI480" s="270"/>
      <c r="AJ480" s="270"/>
      <c r="AK480" s="270"/>
      <c r="AL480" s="270"/>
      <c r="AM480" s="270"/>
      <c r="AN480" s="270"/>
      <c r="AO480" s="270"/>
      <c r="AP480" s="270"/>
      <c r="AQ480" s="270"/>
      <c r="AR480" s="270"/>
      <c r="AS480" s="270"/>
      <c r="AT480" s="270"/>
      <c r="AU480" s="270"/>
      <c r="AV480" s="270"/>
      <c r="AW480" s="270"/>
      <c r="AX480" s="270"/>
    </row>
    <row r="481" spans="1:50">
      <c r="A481" s="270"/>
      <c r="B481" s="270"/>
      <c r="C481" s="270"/>
      <c r="D481" s="270"/>
      <c r="E481" s="270"/>
      <c r="F481" s="270"/>
      <c r="G481" s="270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  <c r="X481" s="270"/>
      <c r="Y481" s="270"/>
      <c r="Z481" s="270"/>
      <c r="AA481" s="270"/>
      <c r="AB481" s="270"/>
      <c r="AC481" s="270"/>
      <c r="AD481" s="270"/>
      <c r="AE481" s="270"/>
      <c r="AF481" s="270"/>
      <c r="AG481" s="270"/>
      <c r="AH481" s="270"/>
      <c r="AI481" s="270"/>
      <c r="AJ481" s="270"/>
      <c r="AK481" s="270"/>
      <c r="AL481" s="270"/>
      <c r="AM481" s="270"/>
      <c r="AN481" s="270"/>
      <c r="AO481" s="270"/>
      <c r="AP481" s="270"/>
      <c r="AQ481" s="270"/>
      <c r="AR481" s="270"/>
      <c r="AS481" s="270"/>
      <c r="AT481" s="270"/>
      <c r="AU481" s="270"/>
      <c r="AV481" s="270"/>
      <c r="AW481" s="270"/>
      <c r="AX481" s="270"/>
    </row>
    <row r="482" spans="1:50">
      <c r="A482" s="270"/>
      <c r="B482" s="270"/>
      <c r="C482" s="270"/>
      <c r="D482" s="270"/>
      <c r="E482" s="270"/>
      <c r="F482" s="270"/>
      <c r="G482" s="270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  <c r="X482" s="270"/>
      <c r="Y482" s="270"/>
      <c r="Z482" s="270"/>
      <c r="AA482" s="270"/>
      <c r="AB482" s="270"/>
      <c r="AC482" s="270"/>
      <c r="AD482" s="270"/>
      <c r="AE482" s="270"/>
      <c r="AF482" s="270"/>
      <c r="AG482" s="270"/>
      <c r="AH482" s="270"/>
      <c r="AI482" s="270"/>
      <c r="AJ482" s="270"/>
      <c r="AK482" s="270"/>
      <c r="AL482" s="270"/>
      <c r="AM482" s="270"/>
      <c r="AN482" s="270"/>
      <c r="AO482" s="270"/>
      <c r="AP482" s="270"/>
      <c r="AQ482" s="270"/>
      <c r="AR482" s="270"/>
      <c r="AS482" s="270"/>
      <c r="AT482" s="270"/>
      <c r="AU482" s="270"/>
      <c r="AV482" s="270"/>
      <c r="AW482" s="270"/>
      <c r="AX482" s="270"/>
    </row>
    <row r="483" spans="1:50">
      <c r="A483" s="270"/>
      <c r="B483" s="270"/>
      <c r="C483" s="270"/>
      <c r="D483" s="270"/>
      <c r="E483" s="270"/>
      <c r="F483" s="270"/>
      <c r="G483" s="270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  <c r="X483" s="270"/>
      <c r="Y483" s="270"/>
      <c r="Z483" s="270"/>
      <c r="AA483" s="270"/>
      <c r="AB483" s="270"/>
      <c r="AC483" s="270"/>
      <c r="AD483" s="270"/>
      <c r="AE483" s="270"/>
      <c r="AF483" s="270"/>
      <c r="AG483" s="270"/>
      <c r="AH483" s="270"/>
      <c r="AI483" s="270"/>
      <c r="AJ483" s="270"/>
      <c r="AK483" s="270"/>
      <c r="AL483" s="270"/>
      <c r="AM483" s="270"/>
      <c r="AN483" s="270"/>
      <c r="AO483" s="270"/>
      <c r="AP483" s="270"/>
      <c r="AQ483" s="270"/>
      <c r="AR483" s="270"/>
      <c r="AS483" s="270"/>
      <c r="AT483" s="270"/>
      <c r="AU483" s="270"/>
      <c r="AV483" s="270"/>
      <c r="AW483" s="270"/>
      <c r="AX483" s="270"/>
    </row>
    <row r="484" spans="1:50">
      <c r="A484" s="270"/>
      <c r="B484" s="270"/>
      <c r="C484" s="270"/>
      <c r="D484" s="270"/>
      <c r="E484" s="270"/>
      <c r="F484" s="270"/>
      <c r="G484" s="270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  <c r="X484" s="270"/>
      <c r="Y484" s="270"/>
      <c r="Z484" s="270"/>
      <c r="AA484" s="270"/>
      <c r="AB484" s="270"/>
      <c r="AC484" s="270"/>
      <c r="AD484" s="270"/>
      <c r="AE484" s="270"/>
      <c r="AF484" s="270"/>
      <c r="AG484" s="270"/>
      <c r="AH484" s="270"/>
      <c r="AI484" s="270"/>
      <c r="AJ484" s="270"/>
      <c r="AK484" s="270"/>
      <c r="AL484" s="270"/>
      <c r="AM484" s="270"/>
      <c r="AN484" s="270"/>
      <c r="AO484" s="270"/>
      <c r="AP484" s="270"/>
      <c r="AQ484" s="270"/>
      <c r="AR484" s="270"/>
      <c r="AS484" s="270"/>
      <c r="AT484" s="270"/>
      <c r="AU484" s="270"/>
      <c r="AV484" s="270"/>
      <c r="AW484" s="270"/>
      <c r="AX484" s="270"/>
    </row>
    <row r="485" spans="1:50">
      <c r="A485" s="270"/>
      <c r="B485" s="270"/>
      <c r="C485" s="270"/>
      <c r="D485" s="270"/>
      <c r="E485" s="270"/>
      <c r="F485" s="270"/>
      <c r="G485" s="270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  <c r="X485" s="270"/>
      <c r="Y485" s="270"/>
      <c r="Z485" s="270"/>
      <c r="AA485" s="270"/>
      <c r="AB485" s="270"/>
      <c r="AC485" s="270"/>
      <c r="AD485" s="270"/>
      <c r="AE485" s="270"/>
      <c r="AF485" s="270"/>
      <c r="AG485" s="270"/>
      <c r="AH485" s="270"/>
      <c r="AI485" s="270"/>
      <c r="AJ485" s="270"/>
      <c r="AK485" s="270"/>
      <c r="AL485" s="270"/>
      <c r="AM485" s="270"/>
      <c r="AN485" s="270"/>
      <c r="AO485" s="270"/>
      <c r="AP485" s="270"/>
      <c r="AQ485" s="270"/>
      <c r="AR485" s="270"/>
      <c r="AS485" s="270"/>
      <c r="AT485" s="270"/>
      <c r="AU485" s="270"/>
      <c r="AV485" s="270"/>
      <c r="AW485" s="270"/>
      <c r="AX485" s="270"/>
    </row>
    <row r="486" spans="1:50">
      <c r="A486" s="270"/>
      <c r="B486" s="270"/>
      <c r="C486" s="270"/>
      <c r="D486" s="270"/>
      <c r="E486" s="270"/>
      <c r="F486" s="270"/>
      <c r="G486" s="270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  <c r="X486" s="270"/>
      <c r="Y486" s="270"/>
      <c r="Z486" s="270"/>
      <c r="AA486" s="270"/>
      <c r="AB486" s="270"/>
      <c r="AC486" s="270"/>
      <c r="AD486" s="270"/>
      <c r="AE486" s="270"/>
      <c r="AF486" s="270"/>
      <c r="AG486" s="270"/>
      <c r="AH486" s="270"/>
      <c r="AI486" s="270"/>
      <c r="AJ486" s="270"/>
      <c r="AK486" s="270"/>
      <c r="AL486" s="270"/>
      <c r="AM486" s="270"/>
      <c r="AN486" s="270"/>
      <c r="AO486" s="270"/>
      <c r="AP486" s="270"/>
      <c r="AQ486" s="270"/>
      <c r="AR486" s="270"/>
      <c r="AS486" s="270"/>
      <c r="AT486" s="270"/>
      <c r="AU486" s="270"/>
      <c r="AV486" s="270"/>
      <c r="AW486" s="270"/>
      <c r="AX486" s="270"/>
    </row>
    <row r="487" spans="1:50">
      <c r="A487" s="270"/>
      <c r="B487" s="270"/>
      <c r="C487" s="270"/>
      <c r="D487" s="270"/>
      <c r="E487" s="270"/>
      <c r="F487" s="270"/>
      <c r="G487" s="270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  <c r="X487" s="270"/>
      <c r="Y487" s="270"/>
      <c r="Z487" s="270"/>
      <c r="AA487" s="270"/>
      <c r="AB487" s="270"/>
      <c r="AC487" s="270"/>
      <c r="AD487" s="270"/>
      <c r="AE487" s="270"/>
      <c r="AF487" s="270"/>
      <c r="AG487" s="270"/>
      <c r="AH487" s="270"/>
      <c r="AI487" s="270"/>
      <c r="AJ487" s="270"/>
      <c r="AK487" s="270"/>
      <c r="AL487" s="270"/>
      <c r="AM487" s="270"/>
      <c r="AN487" s="270"/>
      <c r="AO487" s="270"/>
      <c r="AP487" s="270"/>
      <c r="AQ487" s="270"/>
      <c r="AR487" s="270"/>
      <c r="AS487" s="270"/>
      <c r="AT487" s="270"/>
      <c r="AU487" s="270"/>
      <c r="AV487" s="270"/>
      <c r="AW487" s="270"/>
      <c r="AX487" s="270"/>
    </row>
    <row r="488" spans="1:50">
      <c r="A488" s="270"/>
      <c r="B488" s="270"/>
      <c r="C488" s="270"/>
      <c r="D488" s="270"/>
      <c r="E488" s="270"/>
      <c r="F488" s="270"/>
      <c r="G488" s="270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  <c r="X488" s="270"/>
      <c r="Y488" s="270"/>
      <c r="Z488" s="270"/>
      <c r="AA488" s="270"/>
      <c r="AB488" s="270"/>
      <c r="AC488" s="270"/>
      <c r="AD488" s="270"/>
      <c r="AE488" s="270"/>
      <c r="AF488" s="270"/>
      <c r="AG488" s="270"/>
      <c r="AH488" s="270"/>
      <c r="AI488" s="270"/>
      <c r="AJ488" s="270"/>
      <c r="AK488" s="270"/>
      <c r="AL488" s="270"/>
      <c r="AM488" s="270"/>
      <c r="AN488" s="270"/>
      <c r="AO488" s="270"/>
      <c r="AP488" s="270"/>
      <c r="AQ488" s="270"/>
      <c r="AR488" s="270"/>
      <c r="AS488" s="270"/>
      <c r="AT488" s="270"/>
      <c r="AU488" s="270"/>
      <c r="AV488" s="270"/>
      <c r="AW488" s="270"/>
      <c r="AX488" s="270"/>
    </row>
    <row r="489" spans="1:50">
      <c r="A489" s="270"/>
      <c r="B489" s="270"/>
      <c r="C489" s="270"/>
      <c r="D489" s="270"/>
      <c r="E489" s="270"/>
      <c r="F489" s="270"/>
      <c r="G489" s="270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  <c r="X489" s="270"/>
      <c r="Y489" s="270"/>
      <c r="Z489" s="270"/>
      <c r="AA489" s="270"/>
      <c r="AB489" s="270"/>
      <c r="AC489" s="270"/>
      <c r="AD489" s="270"/>
      <c r="AE489" s="270"/>
      <c r="AF489" s="270"/>
      <c r="AG489" s="270"/>
      <c r="AH489" s="270"/>
      <c r="AI489" s="270"/>
      <c r="AJ489" s="270"/>
      <c r="AK489" s="270"/>
      <c r="AL489" s="270"/>
      <c r="AM489" s="270"/>
      <c r="AN489" s="270"/>
      <c r="AO489" s="270"/>
      <c r="AP489" s="270"/>
      <c r="AQ489" s="270"/>
      <c r="AR489" s="270"/>
      <c r="AS489" s="270"/>
      <c r="AT489" s="270"/>
      <c r="AU489" s="270"/>
      <c r="AV489" s="270"/>
      <c r="AW489" s="270"/>
      <c r="AX489" s="270"/>
    </row>
    <row r="490" spans="1:50">
      <c r="A490" s="270"/>
      <c r="B490" s="270"/>
      <c r="C490" s="270"/>
      <c r="D490" s="270"/>
      <c r="E490" s="270"/>
      <c r="F490" s="270"/>
      <c r="G490" s="270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  <c r="X490" s="270"/>
      <c r="Y490" s="270"/>
      <c r="Z490" s="270"/>
      <c r="AA490" s="270"/>
      <c r="AB490" s="270"/>
      <c r="AC490" s="270"/>
      <c r="AD490" s="270"/>
      <c r="AE490" s="270"/>
      <c r="AF490" s="270"/>
      <c r="AG490" s="270"/>
      <c r="AH490" s="270"/>
      <c r="AI490" s="270"/>
      <c r="AJ490" s="270"/>
      <c r="AK490" s="270"/>
      <c r="AL490" s="270"/>
      <c r="AM490" s="270"/>
      <c r="AN490" s="270"/>
      <c r="AO490" s="270"/>
      <c r="AP490" s="270"/>
      <c r="AQ490" s="270"/>
      <c r="AR490" s="270"/>
      <c r="AS490" s="270"/>
      <c r="AT490" s="270"/>
      <c r="AU490" s="270"/>
      <c r="AV490" s="270"/>
      <c r="AW490" s="270"/>
      <c r="AX490" s="270"/>
    </row>
    <row r="491" spans="1:50">
      <c r="A491" s="270"/>
      <c r="B491" s="270"/>
      <c r="C491" s="270"/>
      <c r="D491" s="270"/>
      <c r="E491" s="270"/>
      <c r="F491" s="270"/>
      <c r="G491" s="270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  <c r="X491" s="270"/>
      <c r="Y491" s="270"/>
      <c r="Z491" s="270"/>
      <c r="AA491" s="270"/>
      <c r="AB491" s="270"/>
      <c r="AC491" s="270"/>
      <c r="AD491" s="270"/>
      <c r="AE491" s="270"/>
      <c r="AF491" s="270"/>
      <c r="AG491" s="270"/>
      <c r="AH491" s="270"/>
      <c r="AI491" s="270"/>
      <c r="AJ491" s="270"/>
      <c r="AK491" s="270"/>
      <c r="AL491" s="270"/>
      <c r="AM491" s="270"/>
      <c r="AN491" s="270"/>
      <c r="AO491" s="270"/>
      <c r="AP491" s="270"/>
      <c r="AQ491" s="270"/>
      <c r="AR491" s="270"/>
      <c r="AS491" s="270"/>
      <c r="AT491" s="270"/>
      <c r="AU491" s="270"/>
      <c r="AV491" s="270"/>
      <c r="AW491" s="270"/>
      <c r="AX491" s="270"/>
    </row>
    <row r="492" spans="1:50">
      <c r="A492" s="270"/>
      <c r="B492" s="270"/>
      <c r="C492" s="270"/>
      <c r="D492" s="270"/>
      <c r="E492" s="270"/>
      <c r="F492" s="270"/>
      <c r="G492" s="270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  <c r="X492" s="270"/>
      <c r="Y492" s="270"/>
      <c r="Z492" s="270"/>
      <c r="AA492" s="270"/>
      <c r="AB492" s="270"/>
      <c r="AC492" s="270"/>
      <c r="AD492" s="270"/>
      <c r="AE492" s="270"/>
      <c r="AF492" s="270"/>
      <c r="AG492" s="270"/>
      <c r="AH492" s="270"/>
      <c r="AI492" s="270"/>
      <c r="AJ492" s="270"/>
      <c r="AK492" s="270"/>
      <c r="AL492" s="270"/>
      <c r="AM492" s="270"/>
      <c r="AN492" s="270"/>
      <c r="AO492" s="270"/>
      <c r="AP492" s="270"/>
      <c r="AQ492" s="270"/>
      <c r="AR492" s="270"/>
      <c r="AS492" s="270"/>
      <c r="AT492" s="270"/>
      <c r="AU492" s="270"/>
      <c r="AV492" s="270"/>
      <c r="AW492" s="270"/>
      <c r="AX492" s="270"/>
    </row>
    <row r="493" spans="1:50">
      <c r="A493" s="270"/>
      <c r="B493" s="270"/>
      <c r="C493" s="270"/>
      <c r="D493" s="270"/>
      <c r="E493" s="270"/>
      <c r="F493" s="270"/>
      <c r="G493" s="270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  <c r="X493" s="270"/>
      <c r="Y493" s="270"/>
      <c r="Z493" s="270"/>
      <c r="AA493" s="270"/>
      <c r="AB493" s="270"/>
      <c r="AC493" s="270"/>
      <c r="AD493" s="270"/>
      <c r="AE493" s="270"/>
      <c r="AF493" s="270"/>
      <c r="AG493" s="270"/>
      <c r="AH493" s="270"/>
      <c r="AI493" s="270"/>
      <c r="AJ493" s="270"/>
      <c r="AK493" s="270"/>
      <c r="AL493" s="270"/>
      <c r="AM493" s="270"/>
      <c r="AN493" s="270"/>
      <c r="AO493" s="270"/>
      <c r="AP493" s="270"/>
      <c r="AQ493" s="270"/>
      <c r="AR493" s="270"/>
      <c r="AS493" s="270"/>
      <c r="AT493" s="270"/>
      <c r="AU493" s="270"/>
      <c r="AV493" s="270"/>
      <c r="AW493" s="270"/>
      <c r="AX493" s="270"/>
    </row>
    <row r="494" spans="1:50">
      <c r="A494" s="270"/>
      <c r="B494" s="270"/>
      <c r="C494" s="270"/>
      <c r="D494" s="270"/>
      <c r="E494" s="270"/>
      <c r="F494" s="270"/>
      <c r="G494" s="270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  <c r="X494" s="270"/>
      <c r="Y494" s="270"/>
      <c r="Z494" s="270"/>
      <c r="AA494" s="270"/>
      <c r="AB494" s="270"/>
      <c r="AC494" s="270"/>
      <c r="AD494" s="270"/>
      <c r="AE494" s="270"/>
      <c r="AF494" s="270"/>
      <c r="AG494" s="270"/>
      <c r="AH494" s="270"/>
      <c r="AI494" s="270"/>
      <c r="AJ494" s="270"/>
      <c r="AK494" s="270"/>
      <c r="AL494" s="270"/>
      <c r="AM494" s="270"/>
      <c r="AN494" s="270"/>
      <c r="AO494" s="270"/>
      <c r="AP494" s="270"/>
      <c r="AQ494" s="270"/>
      <c r="AR494" s="270"/>
      <c r="AS494" s="270"/>
      <c r="AT494" s="270"/>
      <c r="AU494" s="270"/>
      <c r="AV494" s="270"/>
      <c r="AW494" s="270"/>
      <c r="AX494" s="270"/>
    </row>
    <row r="495" spans="1:50">
      <c r="A495" s="270"/>
      <c r="B495" s="270"/>
      <c r="C495" s="270"/>
      <c r="D495" s="270"/>
      <c r="E495" s="270"/>
      <c r="F495" s="270"/>
      <c r="G495" s="270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  <c r="X495" s="270"/>
      <c r="Y495" s="270"/>
      <c r="Z495" s="270"/>
      <c r="AA495" s="270"/>
      <c r="AB495" s="270"/>
      <c r="AC495" s="270"/>
      <c r="AD495" s="270"/>
      <c r="AE495" s="270"/>
      <c r="AF495" s="270"/>
      <c r="AG495" s="270"/>
      <c r="AH495" s="270"/>
      <c r="AI495" s="270"/>
      <c r="AJ495" s="270"/>
      <c r="AK495" s="270"/>
      <c r="AL495" s="270"/>
      <c r="AM495" s="270"/>
      <c r="AN495" s="270"/>
      <c r="AO495" s="270"/>
      <c r="AP495" s="270"/>
      <c r="AQ495" s="270"/>
      <c r="AR495" s="270"/>
      <c r="AS495" s="270"/>
      <c r="AT495" s="270"/>
      <c r="AU495" s="270"/>
      <c r="AV495" s="270"/>
      <c r="AW495" s="270"/>
      <c r="AX495" s="270"/>
    </row>
    <row r="496" spans="1:50">
      <c r="A496" s="270"/>
      <c r="B496" s="270"/>
      <c r="C496" s="270"/>
      <c r="D496" s="270"/>
      <c r="E496" s="270"/>
      <c r="F496" s="270"/>
      <c r="G496" s="270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  <c r="X496" s="270"/>
      <c r="Y496" s="270"/>
      <c r="Z496" s="270"/>
      <c r="AA496" s="270"/>
      <c r="AB496" s="270"/>
      <c r="AC496" s="270"/>
      <c r="AD496" s="270"/>
      <c r="AE496" s="270"/>
      <c r="AF496" s="270"/>
      <c r="AG496" s="270"/>
      <c r="AH496" s="270"/>
      <c r="AI496" s="270"/>
      <c r="AJ496" s="270"/>
      <c r="AK496" s="270"/>
      <c r="AL496" s="270"/>
      <c r="AM496" s="270"/>
      <c r="AN496" s="270"/>
      <c r="AO496" s="270"/>
      <c r="AP496" s="270"/>
      <c r="AQ496" s="270"/>
      <c r="AR496" s="270"/>
      <c r="AS496" s="270"/>
      <c r="AT496" s="270"/>
      <c r="AU496" s="270"/>
      <c r="AV496" s="270"/>
      <c r="AW496" s="270"/>
      <c r="AX496" s="270"/>
    </row>
    <row r="497" spans="1:50">
      <c r="A497" s="270"/>
      <c r="B497" s="270"/>
      <c r="C497" s="270"/>
      <c r="D497" s="270"/>
      <c r="E497" s="270"/>
      <c r="F497" s="270"/>
      <c r="G497" s="270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  <c r="X497" s="270"/>
      <c r="Y497" s="270"/>
      <c r="Z497" s="270"/>
      <c r="AA497" s="270"/>
      <c r="AB497" s="270"/>
      <c r="AC497" s="270"/>
      <c r="AD497" s="270"/>
      <c r="AE497" s="270"/>
      <c r="AF497" s="270"/>
      <c r="AG497" s="270"/>
      <c r="AH497" s="270"/>
      <c r="AI497" s="270"/>
      <c r="AJ497" s="270"/>
      <c r="AK497" s="270"/>
      <c r="AL497" s="270"/>
      <c r="AM497" s="270"/>
      <c r="AN497" s="270"/>
      <c r="AO497" s="270"/>
      <c r="AP497" s="270"/>
      <c r="AQ497" s="270"/>
      <c r="AR497" s="270"/>
      <c r="AS497" s="270"/>
      <c r="AT497" s="270"/>
      <c r="AU497" s="270"/>
      <c r="AV497" s="270"/>
      <c r="AW497" s="270"/>
      <c r="AX497" s="270"/>
    </row>
    <row r="498" spans="1:50">
      <c r="A498" s="270"/>
      <c r="B498" s="270"/>
      <c r="C498" s="270"/>
      <c r="D498" s="270"/>
      <c r="E498" s="270"/>
      <c r="F498" s="270"/>
      <c r="G498" s="270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  <c r="X498" s="270"/>
      <c r="Y498" s="270"/>
      <c r="Z498" s="270"/>
      <c r="AA498" s="270"/>
      <c r="AB498" s="270"/>
      <c r="AC498" s="270"/>
      <c r="AD498" s="270"/>
      <c r="AE498" s="270"/>
      <c r="AF498" s="270"/>
      <c r="AG498" s="270"/>
      <c r="AH498" s="270"/>
      <c r="AI498" s="270"/>
      <c r="AJ498" s="270"/>
      <c r="AK498" s="270"/>
      <c r="AL498" s="270"/>
      <c r="AM498" s="270"/>
      <c r="AN498" s="270"/>
      <c r="AO498" s="270"/>
      <c r="AP498" s="270"/>
      <c r="AQ498" s="270"/>
      <c r="AR498" s="270"/>
      <c r="AS498" s="270"/>
      <c r="AT498" s="270"/>
      <c r="AU498" s="270"/>
      <c r="AV498" s="270"/>
      <c r="AW498" s="270"/>
      <c r="AX498" s="270"/>
    </row>
    <row r="499" spans="1:50">
      <c r="A499" s="270"/>
      <c r="B499" s="270"/>
      <c r="C499" s="270"/>
      <c r="D499" s="270"/>
      <c r="E499" s="270"/>
      <c r="F499" s="270"/>
      <c r="G499" s="270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  <c r="X499" s="270"/>
      <c r="Y499" s="270"/>
      <c r="Z499" s="270"/>
      <c r="AA499" s="270"/>
      <c r="AB499" s="270"/>
      <c r="AC499" s="270"/>
      <c r="AD499" s="270"/>
      <c r="AE499" s="270"/>
      <c r="AF499" s="270"/>
      <c r="AG499" s="270"/>
      <c r="AH499" s="270"/>
      <c r="AI499" s="270"/>
      <c r="AJ499" s="270"/>
      <c r="AK499" s="270"/>
      <c r="AL499" s="270"/>
      <c r="AM499" s="270"/>
      <c r="AN499" s="270"/>
      <c r="AO499" s="270"/>
      <c r="AP499" s="270"/>
      <c r="AQ499" s="270"/>
      <c r="AR499" s="270"/>
      <c r="AS499" s="270"/>
      <c r="AT499" s="270"/>
      <c r="AU499" s="270"/>
      <c r="AV499" s="270"/>
      <c r="AW499" s="270"/>
      <c r="AX499" s="270"/>
    </row>
    <row r="500" spans="1:50">
      <c r="A500" s="270"/>
      <c r="B500" s="270"/>
      <c r="C500" s="270"/>
      <c r="D500" s="270"/>
      <c r="E500" s="270"/>
      <c r="F500" s="270"/>
      <c r="G500" s="270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  <c r="X500" s="270"/>
      <c r="Y500" s="270"/>
      <c r="Z500" s="270"/>
      <c r="AA500" s="270"/>
      <c r="AB500" s="270"/>
      <c r="AC500" s="270"/>
      <c r="AD500" s="270"/>
      <c r="AE500" s="270"/>
      <c r="AF500" s="270"/>
      <c r="AG500" s="270"/>
      <c r="AH500" s="270"/>
      <c r="AI500" s="270"/>
      <c r="AJ500" s="270"/>
      <c r="AK500" s="270"/>
      <c r="AL500" s="270"/>
      <c r="AM500" s="270"/>
      <c r="AN500" s="270"/>
      <c r="AO500" s="270"/>
      <c r="AP500" s="270"/>
      <c r="AQ500" s="270"/>
      <c r="AR500" s="270"/>
      <c r="AS500" s="270"/>
      <c r="AT500" s="270"/>
      <c r="AU500" s="270"/>
      <c r="AV500" s="270"/>
      <c r="AW500" s="270"/>
      <c r="AX500" s="270"/>
    </row>
    <row r="501" spans="1:50">
      <c r="A501" s="270"/>
      <c r="B501" s="270"/>
      <c r="C501" s="270"/>
      <c r="D501" s="270"/>
      <c r="E501" s="270"/>
      <c r="F501" s="270"/>
      <c r="G501" s="270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  <c r="X501" s="270"/>
      <c r="Y501" s="270"/>
      <c r="Z501" s="270"/>
      <c r="AA501" s="270"/>
      <c r="AB501" s="270"/>
      <c r="AC501" s="270"/>
      <c r="AD501" s="270"/>
      <c r="AE501" s="270"/>
      <c r="AF501" s="270"/>
      <c r="AG501" s="270"/>
      <c r="AH501" s="270"/>
      <c r="AI501" s="270"/>
      <c r="AJ501" s="270"/>
      <c r="AK501" s="270"/>
      <c r="AL501" s="270"/>
      <c r="AM501" s="270"/>
      <c r="AN501" s="270"/>
      <c r="AO501" s="270"/>
      <c r="AP501" s="270"/>
      <c r="AQ501" s="270"/>
      <c r="AR501" s="270"/>
      <c r="AS501" s="270"/>
      <c r="AT501" s="270"/>
      <c r="AU501" s="270"/>
      <c r="AV501" s="270"/>
      <c r="AW501" s="270"/>
      <c r="AX501" s="270"/>
    </row>
    <row r="502" spans="1:50">
      <c r="A502" s="270"/>
      <c r="B502" s="270"/>
      <c r="C502" s="270"/>
      <c r="D502" s="270"/>
      <c r="E502" s="270"/>
      <c r="F502" s="270"/>
      <c r="G502" s="270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  <c r="X502" s="270"/>
      <c r="Y502" s="270"/>
      <c r="Z502" s="270"/>
      <c r="AA502" s="270"/>
      <c r="AB502" s="270"/>
      <c r="AC502" s="270"/>
      <c r="AD502" s="270"/>
      <c r="AE502" s="270"/>
      <c r="AF502" s="270"/>
      <c r="AG502" s="270"/>
      <c r="AH502" s="270"/>
      <c r="AI502" s="270"/>
      <c r="AJ502" s="270"/>
      <c r="AK502" s="270"/>
      <c r="AL502" s="270"/>
      <c r="AM502" s="270"/>
      <c r="AN502" s="270"/>
      <c r="AO502" s="270"/>
      <c r="AP502" s="270"/>
      <c r="AQ502" s="270"/>
      <c r="AR502" s="270"/>
      <c r="AS502" s="270"/>
      <c r="AT502" s="270"/>
      <c r="AU502" s="270"/>
      <c r="AV502" s="270"/>
      <c r="AW502" s="270"/>
      <c r="AX502" s="270"/>
    </row>
    <row r="503" spans="1:50">
      <c r="A503" s="270"/>
      <c r="B503" s="270"/>
      <c r="C503" s="270"/>
      <c r="D503" s="270"/>
      <c r="E503" s="270"/>
      <c r="F503" s="270"/>
      <c r="G503" s="270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  <c r="X503" s="270"/>
      <c r="Y503" s="270"/>
      <c r="Z503" s="270"/>
      <c r="AA503" s="270"/>
      <c r="AB503" s="270"/>
      <c r="AC503" s="270"/>
      <c r="AD503" s="270"/>
      <c r="AE503" s="270"/>
      <c r="AF503" s="270"/>
      <c r="AG503" s="270"/>
      <c r="AH503" s="270"/>
      <c r="AI503" s="270"/>
      <c r="AJ503" s="270"/>
      <c r="AK503" s="270"/>
      <c r="AL503" s="270"/>
      <c r="AM503" s="270"/>
      <c r="AN503" s="270"/>
      <c r="AO503" s="270"/>
      <c r="AP503" s="270"/>
      <c r="AQ503" s="270"/>
      <c r="AR503" s="270"/>
      <c r="AS503" s="270"/>
      <c r="AT503" s="270"/>
      <c r="AU503" s="270"/>
      <c r="AV503" s="270"/>
      <c r="AW503" s="270"/>
      <c r="AX503" s="270"/>
    </row>
    <row r="504" spans="1:50">
      <c r="A504" s="270"/>
      <c r="B504" s="270"/>
      <c r="C504" s="270"/>
      <c r="D504" s="270"/>
      <c r="E504" s="270"/>
      <c r="F504" s="270"/>
      <c r="G504" s="270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  <c r="X504" s="270"/>
      <c r="Y504" s="270"/>
      <c r="Z504" s="270"/>
      <c r="AA504" s="270"/>
      <c r="AB504" s="270"/>
      <c r="AC504" s="270"/>
      <c r="AD504" s="270"/>
      <c r="AE504" s="270"/>
      <c r="AF504" s="270"/>
      <c r="AG504" s="270"/>
      <c r="AH504" s="270"/>
      <c r="AI504" s="270"/>
      <c r="AJ504" s="270"/>
      <c r="AK504" s="270"/>
      <c r="AL504" s="270"/>
      <c r="AM504" s="270"/>
      <c r="AN504" s="270"/>
      <c r="AO504" s="270"/>
      <c r="AP504" s="270"/>
      <c r="AQ504" s="270"/>
      <c r="AR504" s="270"/>
      <c r="AS504" s="270"/>
      <c r="AT504" s="270"/>
      <c r="AU504" s="270"/>
      <c r="AV504" s="270"/>
      <c r="AW504" s="270"/>
      <c r="AX504" s="270"/>
    </row>
    <row r="505" spans="1:50">
      <c r="A505" s="270"/>
      <c r="B505" s="270"/>
      <c r="C505" s="270"/>
      <c r="D505" s="270"/>
      <c r="E505" s="270"/>
      <c r="F505" s="270"/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  <c r="X505" s="270"/>
      <c r="Y505" s="270"/>
      <c r="Z505" s="270"/>
      <c r="AA505" s="270"/>
      <c r="AB505" s="270"/>
      <c r="AC505" s="270"/>
      <c r="AD505" s="270"/>
      <c r="AE505" s="270"/>
      <c r="AF505" s="270"/>
      <c r="AG505" s="270"/>
      <c r="AH505" s="270"/>
      <c r="AI505" s="270"/>
      <c r="AJ505" s="270"/>
      <c r="AK505" s="270"/>
      <c r="AL505" s="270"/>
      <c r="AM505" s="270"/>
      <c r="AN505" s="270"/>
      <c r="AO505" s="270"/>
      <c r="AP505" s="270"/>
      <c r="AQ505" s="270"/>
      <c r="AR505" s="270"/>
      <c r="AS505" s="270"/>
      <c r="AT505" s="270"/>
      <c r="AU505" s="270"/>
      <c r="AV505" s="270"/>
      <c r="AW505" s="270"/>
      <c r="AX505" s="270"/>
    </row>
    <row r="506" spans="1:50">
      <c r="A506" s="270"/>
      <c r="B506" s="270"/>
      <c r="C506" s="270"/>
      <c r="D506" s="270"/>
      <c r="E506" s="270"/>
      <c r="F506" s="270"/>
      <c r="G506" s="270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  <c r="X506" s="270"/>
      <c r="Y506" s="270"/>
      <c r="Z506" s="270"/>
      <c r="AA506" s="270"/>
      <c r="AB506" s="270"/>
      <c r="AC506" s="270"/>
      <c r="AD506" s="270"/>
      <c r="AE506" s="270"/>
      <c r="AF506" s="270"/>
      <c r="AG506" s="270"/>
      <c r="AH506" s="270"/>
      <c r="AI506" s="270"/>
      <c r="AJ506" s="270"/>
      <c r="AK506" s="270"/>
      <c r="AL506" s="270"/>
      <c r="AM506" s="270"/>
      <c r="AN506" s="270"/>
      <c r="AO506" s="270"/>
      <c r="AP506" s="270"/>
      <c r="AQ506" s="270"/>
      <c r="AR506" s="270"/>
      <c r="AS506" s="270"/>
      <c r="AT506" s="270"/>
      <c r="AU506" s="270"/>
      <c r="AV506" s="270"/>
      <c r="AW506" s="270"/>
      <c r="AX506" s="270"/>
    </row>
    <row r="507" spans="1:50">
      <c r="A507" s="270"/>
      <c r="B507" s="270"/>
      <c r="C507" s="270"/>
      <c r="D507" s="270"/>
      <c r="E507" s="270"/>
      <c r="F507" s="270"/>
      <c r="G507" s="270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  <c r="X507" s="270"/>
      <c r="Y507" s="270"/>
      <c r="Z507" s="270"/>
      <c r="AA507" s="270"/>
      <c r="AB507" s="270"/>
      <c r="AC507" s="270"/>
      <c r="AD507" s="270"/>
      <c r="AE507" s="270"/>
      <c r="AF507" s="270"/>
      <c r="AG507" s="270"/>
      <c r="AH507" s="270"/>
      <c r="AI507" s="270"/>
      <c r="AJ507" s="270"/>
      <c r="AK507" s="270"/>
      <c r="AL507" s="270"/>
      <c r="AM507" s="270"/>
      <c r="AN507" s="270"/>
      <c r="AO507" s="270"/>
      <c r="AP507" s="270"/>
      <c r="AQ507" s="270"/>
      <c r="AR507" s="270"/>
      <c r="AS507" s="270"/>
      <c r="AT507" s="270"/>
      <c r="AU507" s="270"/>
      <c r="AV507" s="270"/>
      <c r="AW507" s="270"/>
      <c r="AX507" s="270"/>
    </row>
    <row r="508" spans="1:50">
      <c r="A508" s="270"/>
      <c r="B508" s="270"/>
      <c r="C508" s="270"/>
      <c r="D508" s="270"/>
      <c r="E508" s="270"/>
      <c r="F508" s="270"/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  <c r="X508" s="270"/>
      <c r="Y508" s="270"/>
      <c r="Z508" s="270"/>
      <c r="AA508" s="270"/>
      <c r="AB508" s="270"/>
      <c r="AC508" s="270"/>
      <c r="AD508" s="270"/>
      <c r="AE508" s="270"/>
      <c r="AF508" s="270"/>
      <c r="AG508" s="270"/>
      <c r="AH508" s="270"/>
      <c r="AI508" s="270"/>
      <c r="AJ508" s="270"/>
      <c r="AK508" s="270"/>
      <c r="AL508" s="270"/>
      <c r="AM508" s="270"/>
      <c r="AN508" s="270"/>
      <c r="AO508" s="270"/>
      <c r="AP508" s="270"/>
      <c r="AQ508" s="270"/>
      <c r="AR508" s="270"/>
      <c r="AS508" s="270"/>
      <c r="AT508" s="270"/>
      <c r="AU508" s="270"/>
      <c r="AV508" s="270"/>
      <c r="AW508" s="270"/>
      <c r="AX508" s="270"/>
    </row>
    <row r="509" spans="1:50">
      <c r="A509" s="270"/>
      <c r="B509" s="270"/>
      <c r="C509" s="270"/>
      <c r="D509" s="270"/>
      <c r="E509" s="270"/>
      <c r="F509" s="270"/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  <c r="X509" s="270"/>
      <c r="Y509" s="270"/>
      <c r="Z509" s="270"/>
      <c r="AA509" s="270"/>
      <c r="AB509" s="270"/>
      <c r="AC509" s="270"/>
      <c r="AD509" s="270"/>
      <c r="AE509" s="270"/>
      <c r="AF509" s="270"/>
      <c r="AG509" s="270"/>
      <c r="AH509" s="270"/>
      <c r="AI509" s="270"/>
      <c r="AJ509" s="270"/>
      <c r="AK509" s="270"/>
      <c r="AL509" s="270"/>
      <c r="AM509" s="270"/>
      <c r="AN509" s="270"/>
      <c r="AO509" s="270"/>
      <c r="AP509" s="270"/>
      <c r="AQ509" s="270"/>
      <c r="AR509" s="270"/>
      <c r="AS509" s="270"/>
      <c r="AT509" s="270"/>
      <c r="AU509" s="270"/>
      <c r="AV509" s="270"/>
      <c r="AW509" s="270"/>
      <c r="AX509" s="270"/>
    </row>
    <row r="510" spans="1:50">
      <c r="A510" s="270"/>
      <c r="B510" s="270"/>
      <c r="C510" s="270"/>
      <c r="D510" s="270"/>
      <c r="E510" s="270"/>
      <c r="F510" s="270"/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  <c r="X510" s="270"/>
      <c r="Y510" s="270"/>
      <c r="Z510" s="270"/>
      <c r="AA510" s="270"/>
      <c r="AB510" s="270"/>
      <c r="AC510" s="270"/>
      <c r="AD510" s="270"/>
      <c r="AE510" s="270"/>
      <c r="AF510" s="270"/>
      <c r="AG510" s="270"/>
      <c r="AH510" s="270"/>
      <c r="AI510" s="270"/>
      <c r="AJ510" s="270"/>
      <c r="AK510" s="270"/>
      <c r="AL510" s="270"/>
      <c r="AM510" s="270"/>
      <c r="AN510" s="270"/>
      <c r="AO510" s="270"/>
      <c r="AP510" s="270"/>
      <c r="AQ510" s="270"/>
      <c r="AR510" s="270"/>
      <c r="AS510" s="270"/>
      <c r="AT510" s="270"/>
      <c r="AU510" s="270"/>
      <c r="AV510" s="270"/>
      <c r="AW510" s="270"/>
      <c r="AX510" s="270"/>
    </row>
    <row r="511" spans="1:50">
      <c r="A511" s="270"/>
      <c r="B511" s="270"/>
      <c r="C511" s="270"/>
      <c r="D511" s="270"/>
      <c r="E511" s="270"/>
      <c r="F511" s="270"/>
      <c r="G511" s="270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  <c r="X511" s="270"/>
      <c r="Y511" s="270"/>
      <c r="Z511" s="270"/>
      <c r="AA511" s="270"/>
      <c r="AB511" s="270"/>
      <c r="AC511" s="270"/>
      <c r="AD511" s="270"/>
      <c r="AE511" s="270"/>
      <c r="AF511" s="270"/>
      <c r="AG511" s="270"/>
      <c r="AH511" s="270"/>
      <c r="AI511" s="270"/>
      <c r="AJ511" s="270"/>
      <c r="AK511" s="270"/>
      <c r="AL511" s="270"/>
      <c r="AM511" s="270"/>
      <c r="AN511" s="270"/>
      <c r="AO511" s="270"/>
      <c r="AP511" s="270"/>
      <c r="AQ511" s="270"/>
      <c r="AR511" s="270"/>
      <c r="AS511" s="270"/>
      <c r="AT511" s="270"/>
      <c r="AU511" s="270"/>
      <c r="AV511" s="270"/>
      <c r="AW511" s="270"/>
      <c r="AX511" s="270"/>
    </row>
    <row r="512" spans="1:50">
      <c r="A512" s="270"/>
      <c r="B512" s="270"/>
      <c r="C512" s="270"/>
      <c r="D512" s="270"/>
      <c r="E512" s="270"/>
      <c r="F512" s="270"/>
      <c r="G512" s="270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  <c r="X512" s="270"/>
      <c r="Y512" s="270"/>
      <c r="Z512" s="270"/>
      <c r="AA512" s="270"/>
      <c r="AB512" s="270"/>
      <c r="AC512" s="270"/>
      <c r="AD512" s="270"/>
      <c r="AE512" s="270"/>
      <c r="AF512" s="270"/>
      <c r="AG512" s="270"/>
      <c r="AH512" s="270"/>
      <c r="AI512" s="270"/>
      <c r="AJ512" s="270"/>
      <c r="AK512" s="270"/>
      <c r="AL512" s="270"/>
      <c r="AM512" s="270"/>
      <c r="AN512" s="270"/>
      <c r="AO512" s="270"/>
      <c r="AP512" s="270"/>
      <c r="AQ512" s="270"/>
      <c r="AR512" s="270"/>
      <c r="AS512" s="270"/>
      <c r="AT512" s="270"/>
      <c r="AU512" s="270"/>
      <c r="AV512" s="270"/>
      <c r="AW512" s="270"/>
      <c r="AX512" s="270"/>
    </row>
    <row r="513" spans="1:50">
      <c r="A513" s="270"/>
      <c r="B513" s="270"/>
      <c r="C513" s="270"/>
      <c r="D513" s="270"/>
      <c r="E513" s="270"/>
      <c r="F513" s="270"/>
      <c r="G513" s="270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  <c r="X513" s="270"/>
      <c r="Y513" s="270"/>
      <c r="Z513" s="270"/>
      <c r="AA513" s="270"/>
      <c r="AB513" s="270"/>
      <c r="AC513" s="270"/>
      <c r="AD513" s="270"/>
      <c r="AE513" s="270"/>
      <c r="AF513" s="270"/>
      <c r="AG513" s="270"/>
      <c r="AH513" s="270"/>
      <c r="AI513" s="270"/>
      <c r="AJ513" s="270"/>
      <c r="AK513" s="270"/>
      <c r="AL513" s="270"/>
      <c r="AM513" s="270"/>
      <c r="AN513" s="270"/>
      <c r="AO513" s="270"/>
      <c r="AP513" s="270"/>
      <c r="AQ513" s="270"/>
      <c r="AR513" s="270"/>
      <c r="AS513" s="270"/>
      <c r="AT513" s="270"/>
      <c r="AU513" s="270"/>
      <c r="AV513" s="270"/>
      <c r="AW513" s="270"/>
      <c r="AX513" s="270"/>
    </row>
    <row r="514" spans="1:50">
      <c r="A514" s="270"/>
      <c r="B514" s="270"/>
      <c r="C514" s="270"/>
      <c r="D514" s="270"/>
      <c r="E514" s="270"/>
      <c r="F514" s="270"/>
      <c r="G514" s="270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  <c r="X514" s="270"/>
      <c r="Y514" s="270"/>
      <c r="Z514" s="270"/>
      <c r="AA514" s="270"/>
      <c r="AB514" s="270"/>
      <c r="AC514" s="270"/>
      <c r="AD514" s="270"/>
      <c r="AE514" s="270"/>
      <c r="AF514" s="270"/>
      <c r="AG514" s="270"/>
      <c r="AH514" s="270"/>
      <c r="AI514" s="270"/>
      <c r="AJ514" s="270"/>
      <c r="AK514" s="270"/>
      <c r="AL514" s="270"/>
      <c r="AM514" s="270"/>
      <c r="AN514" s="270"/>
      <c r="AO514" s="270"/>
      <c r="AP514" s="270"/>
      <c r="AQ514" s="270"/>
      <c r="AR514" s="270"/>
      <c r="AS514" s="270"/>
      <c r="AT514" s="270"/>
      <c r="AU514" s="270"/>
      <c r="AV514" s="270"/>
      <c r="AW514" s="270"/>
      <c r="AX514" s="270"/>
    </row>
    <row r="515" spans="1:50">
      <c r="A515" s="270"/>
      <c r="B515" s="270"/>
      <c r="C515" s="270"/>
      <c r="D515" s="270"/>
      <c r="E515" s="270"/>
      <c r="F515" s="270"/>
      <c r="G515" s="270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  <c r="X515" s="270"/>
      <c r="Y515" s="270"/>
      <c r="Z515" s="270"/>
      <c r="AA515" s="270"/>
      <c r="AB515" s="270"/>
      <c r="AC515" s="270"/>
      <c r="AD515" s="270"/>
      <c r="AE515" s="270"/>
      <c r="AF515" s="270"/>
      <c r="AG515" s="270"/>
      <c r="AH515" s="270"/>
      <c r="AI515" s="270"/>
      <c r="AJ515" s="270"/>
      <c r="AK515" s="270"/>
      <c r="AL515" s="270"/>
      <c r="AM515" s="270"/>
      <c r="AN515" s="270"/>
      <c r="AO515" s="270"/>
      <c r="AP515" s="270"/>
      <c r="AQ515" s="270"/>
      <c r="AR515" s="270"/>
      <c r="AS515" s="270"/>
      <c r="AT515" s="270"/>
      <c r="AU515" s="270"/>
      <c r="AV515" s="270"/>
      <c r="AW515" s="270"/>
      <c r="AX515" s="270"/>
    </row>
    <row r="516" spans="1:50">
      <c r="A516" s="270"/>
      <c r="B516" s="270"/>
      <c r="C516" s="270"/>
      <c r="D516" s="270"/>
      <c r="E516" s="270"/>
      <c r="F516" s="270"/>
      <c r="G516" s="270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  <c r="X516" s="270"/>
      <c r="Y516" s="270"/>
      <c r="Z516" s="270"/>
      <c r="AA516" s="270"/>
      <c r="AB516" s="270"/>
      <c r="AC516" s="270"/>
      <c r="AD516" s="270"/>
      <c r="AE516" s="270"/>
      <c r="AF516" s="270"/>
      <c r="AG516" s="270"/>
      <c r="AH516" s="270"/>
      <c r="AI516" s="270"/>
      <c r="AJ516" s="270"/>
      <c r="AK516" s="270"/>
      <c r="AL516" s="270"/>
      <c r="AM516" s="270"/>
      <c r="AN516" s="270"/>
      <c r="AO516" s="270"/>
      <c r="AP516" s="270"/>
      <c r="AQ516" s="270"/>
      <c r="AR516" s="270"/>
      <c r="AS516" s="270"/>
      <c r="AT516" s="270"/>
      <c r="AU516" s="270"/>
      <c r="AV516" s="270"/>
      <c r="AW516" s="270"/>
      <c r="AX516" s="270"/>
    </row>
    <row r="517" spans="1:50">
      <c r="A517" s="270"/>
      <c r="B517" s="270"/>
      <c r="C517" s="270"/>
      <c r="D517" s="270"/>
      <c r="E517" s="270"/>
      <c r="F517" s="270"/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  <c r="X517" s="270"/>
      <c r="Y517" s="270"/>
      <c r="Z517" s="270"/>
      <c r="AA517" s="270"/>
      <c r="AB517" s="270"/>
      <c r="AC517" s="270"/>
      <c r="AD517" s="270"/>
      <c r="AE517" s="270"/>
      <c r="AF517" s="270"/>
      <c r="AG517" s="270"/>
      <c r="AH517" s="270"/>
      <c r="AI517" s="270"/>
      <c r="AJ517" s="270"/>
      <c r="AK517" s="270"/>
      <c r="AL517" s="270"/>
      <c r="AM517" s="270"/>
      <c r="AN517" s="270"/>
      <c r="AO517" s="270"/>
      <c r="AP517" s="270"/>
      <c r="AQ517" s="270"/>
      <c r="AR517" s="270"/>
      <c r="AS517" s="270"/>
      <c r="AT517" s="270"/>
      <c r="AU517" s="270"/>
      <c r="AV517" s="270"/>
      <c r="AW517" s="270"/>
      <c r="AX517" s="270"/>
    </row>
    <row r="518" spans="1:50">
      <c r="A518" s="270"/>
      <c r="B518" s="270"/>
      <c r="C518" s="270"/>
      <c r="D518" s="270"/>
      <c r="E518" s="270"/>
      <c r="F518" s="270"/>
      <c r="G518" s="270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  <c r="X518" s="270"/>
      <c r="Y518" s="270"/>
      <c r="Z518" s="270"/>
      <c r="AA518" s="270"/>
      <c r="AB518" s="270"/>
      <c r="AC518" s="270"/>
      <c r="AD518" s="270"/>
      <c r="AE518" s="270"/>
      <c r="AF518" s="270"/>
      <c r="AG518" s="270"/>
      <c r="AH518" s="270"/>
      <c r="AI518" s="270"/>
      <c r="AJ518" s="270"/>
      <c r="AK518" s="270"/>
      <c r="AL518" s="270"/>
      <c r="AM518" s="270"/>
      <c r="AN518" s="270"/>
      <c r="AO518" s="270"/>
      <c r="AP518" s="270"/>
      <c r="AQ518" s="270"/>
      <c r="AR518" s="270"/>
      <c r="AS518" s="270"/>
      <c r="AT518" s="270"/>
      <c r="AU518" s="270"/>
      <c r="AV518" s="270"/>
      <c r="AW518" s="270"/>
      <c r="AX518" s="270"/>
    </row>
    <row r="519" spans="1:50">
      <c r="A519" s="270"/>
      <c r="B519" s="270"/>
      <c r="C519" s="270"/>
      <c r="D519" s="270"/>
      <c r="E519" s="270"/>
      <c r="F519" s="270"/>
      <c r="G519" s="270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  <c r="X519" s="270"/>
      <c r="Y519" s="270"/>
      <c r="Z519" s="270"/>
      <c r="AA519" s="270"/>
      <c r="AB519" s="270"/>
      <c r="AC519" s="270"/>
      <c r="AD519" s="270"/>
      <c r="AE519" s="270"/>
      <c r="AF519" s="270"/>
      <c r="AG519" s="270"/>
      <c r="AH519" s="270"/>
      <c r="AI519" s="270"/>
      <c r="AJ519" s="270"/>
      <c r="AK519" s="270"/>
      <c r="AL519" s="270"/>
      <c r="AM519" s="270"/>
      <c r="AN519" s="270"/>
      <c r="AO519" s="270"/>
      <c r="AP519" s="270"/>
      <c r="AQ519" s="270"/>
      <c r="AR519" s="270"/>
      <c r="AS519" s="270"/>
      <c r="AT519" s="270"/>
      <c r="AU519" s="270"/>
      <c r="AV519" s="270"/>
      <c r="AW519" s="270"/>
      <c r="AX519" s="270"/>
    </row>
    <row r="520" spans="1:50">
      <c r="A520" s="270"/>
      <c r="B520" s="270"/>
      <c r="C520" s="270"/>
      <c r="D520" s="270"/>
      <c r="E520" s="270"/>
      <c r="F520" s="270"/>
      <c r="G520" s="270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  <c r="X520" s="270"/>
      <c r="Y520" s="270"/>
      <c r="Z520" s="270"/>
      <c r="AA520" s="270"/>
      <c r="AB520" s="270"/>
      <c r="AC520" s="270"/>
      <c r="AD520" s="270"/>
      <c r="AE520" s="270"/>
      <c r="AF520" s="270"/>
      <c r="AG520" s="270"/>
      <c r="AH520" s="270"/>
      <c r="AI520" s="270"/>
      <c r="AJ520" s="270"/>
      <c r="AK520" s="270"/>
      <c r="AL520" s="270"/>
      <c r="AM520" s="270"/>
      <c r="AN520" s="270"/>
      <c r="AO520" s="270"/>
      <c r="AP520" s="270"/>
      <c r="AQ520" s="270"/>
      <c r="AR520" s="270"/>
      <c r="AS520" s="270"/>
      <c r="AT520" s="270"/>
      <c r="AU520" s="270"/>
      <c r="AV520" s="270"/>
      <c r="AW520" s="270"/>
      <c r="AX520" s="270"/>
    </row>
    <row r="521" spans="1:50">
      <c r="A521" s="270"/>
      <c r="B521" s="270"/>
      <c r="C521" s="270"/>
      <c r="D521" s="270"/>
      <c r="E521" s="270"/>
      <c r="F521" s="270"/>
      <c r="G521" s="270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  <c r="X521" s="270"/>
      <c r="Y521" s="270"/>
      <c r="Z521" s="270"/>
      <c r="AA521" s="270"/>
      <c r="AB521" s="270"/>
      <c r="AC521" s="270"/>
      <c r="AD521" s="270"/>
      <c r="AE521" s="270"/>
      <c r="AF521" s="270"/>
      <c r="AG521" s="270"/>
      <c r="AH521" s="270"/>
      <c r="AI521" s="270"/>
      <c r="AJ521" s="270"/>
      <c r="AK521" s="270"/>
      <c r="AL521" s="270"/>
      <c r="AM521" s="270"/>
      <c r="AN521" s="270"/>
      <c r="AO521" s="270"/>
      <c r="AP521" s="270"/>
      <c r="AQ521" s="270"/>
      <c r="AR521" s="270"/>
      <c r="AS521" s="270"/>
      <c r="AT521" s="270"/>
      <c r="AU521" s="270"/>
      <c r="AV521" s="270"/>
      <c r="AW521" s="270"/>
      <c r="AX521" s="270"/>
    </row>
    <row r="522" spans="1:50">
      <c r="A522" s="270"/>
      <c r="B522" s="270"/>
      <c r="C522" s="270"/>
      <c r="D522" s="270"/>
      <c r="E522" s="270"/>
      <c r="F522" s="270"/>
      <c r="G522" s="270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  <c r="X522" s="270"/>
      <c r="Y522" s="270"/>
      <c r="Z522" s="270"/>
      <c r="AA522" s="270"/>
      <c r="AB522" s="270"/>
      <c r="AC522" s="270"/>
      <c r="AD522" s="270"/>
      <c r="AE522" s="270"/>
      <c r="AF522" s="270"/>
      <c r="AG522" s="270"/>
      <c r="AH522" s="270"/>
      <c r="AI522" s="270"/>
      <c r="AJ522" s="270"/>
      <c r="AK522" s="270"/>
      <c r="AL522" s="270"/>
      <c r="AM522" s="270"/>
      <c r="AN522" s="270"/>
      <c r="AO522" s="270"/>
      <c r="AP522" s="270"/>
      <c r="AQ522" s="270"/>
      <c r="AR522" s="270"/>
      <c r="AS522" s="270"/>
      <c r="AT522" s="270"/>
      <c r="AU522" s="270"/>
      <c r="AV522" s="270"/>
      <c r="AW522" s="270"/>
      <c r="AX522" s="270"/>
    </row>
    <row r="523" spans="1:50">
      <c r="A523" s="270"/>
      <c r="B523" s="270"/>
      <c r="C523" s="270"/>
      <c r="D523" s="270"/>
      <c r="E523" s="270"/>
      <c r="F523" s="270"/>
      <c r="G523" s="270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  <c r="X523" s="270"/>
      <c r="Y523" s="270"/>
      <c r="Z523" s="270"/>
      <c r="AA523" s="270"/>
      <c r="AB523" s="270"/>
      <c r="AC523" s="270"/>
      <c r="AD523" s="270"/>
      <c r="AE523" s="270"/>
      <c r="AF523" s="270"/>
      <c r="AG523" s="270"/>
      <c r="AH523" s="270"/>
      <c r="AI523" s="270"/>
      <c r="AJ523" s="270"/>
      <c r="AK523" s="270"/>
      <c r="AL523" s="270"/>
      <c r="AM523" s="270"/>
      <c r="AN523" s="270"/>
      <c r="AO523" s="270"/>
      <c r="AP523" s="270"/>
      <c r="AQ523" s="270"/>
      <c r="AR523" s="270"/>
      <c r="AS523" s="270"/>
      <c r="AT523" s="270"/>
      <c r="AU523" s="270"/>
      <c r="AV523" s="270"/>
      <c r="AW523" s="270"/>
      <c r="AX523" s="270"/>
    </row>
    <row r="524" spans="1:50">
      <c r="A524" s="270"/>
      <c r="B524" s="270"/>
      <c r="C524" s="270"/>
      <c r="D524" s="270"/>
      <c r="E524" s="270"/>
      <c r="F524" s="270"/>
      <c r="G524" s="270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  <c r="X524" s="270"/>
      <c r="Y524" s="270"/>
      <c r="Z524" s="270"/>
      <c r="AA524" s="270"/>
      <c r="AB524" s="270"/>
      <c r="AC524" s="270"/>
      <c r="AD524" s="270"/>
      <c r="AE524" s="270"/>
      <c r="AF524" s="270"/>
      <c r="AG524" s="270"/>
      <c r="AH524" s="270"/>
      <c r="AI524" s="270"/>
      <c r="AJ524" s="270"/>
      <c r="AK524" s="270"/>
      <c r="AL524" s="270"/>
      <c r="AM524" s="270"/>
      <c r="AN524" s="270"/>
      <c r="AO524" s="270"/>
      <c r="AP524" s="270"/>
      <c r="AQ524" s="270"/>
      <c r="AR524" s="270"/>
      <c r="AS524" s="270"/>
      <c r="AT524" s="270"/>
      <c r="AU524" s="270"/>
      <c r="AV524" s="270"/>
      <c r="AW524" s="270"/>
      <c r="AX524" s="270"/>
    </row>
    <row r="525" spans="1:50">
      <c r="A525" s="270"/>
      <c r="B525" s="270"/>
      <c r="C525" s="270"/>
      <c r="D525" s="270"/>
      <c r="E525" s="270"/>
      <c r="F525" s="270"/>
      <c r="G525" s="270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  <c r="X525" s="270"/>
      <c r="Y525" s="270"/>
      <c r="Z525" s="270"/>
      <c r="AA525" s="270"/>
      <c r="AB525" s="270"/>
      <c r="AC525" s="270"/>
      <c r="AD525" s="270"/>
      <c r="AE525" s="270"/>
      <c r="AF525" s="270"/>
      <c r="AG525" s="270"/>
      <c r="AH525" s="270"/>
      <c r="AI525" s="270"/>
      <c r="AJ525" s="270"/>
      <c r="AK525" s="270"/>
      <c r="AL525" s="270"/>
      <c r="AM525" s="270"/>
      <c r="AN525" s="270"/>
      <c r="AO525" s="270"/>
      <c r="AP525" s="270"/>
      <c r="AQ525" s="270"/>
      <c r="AR525" s="270"/>
      <c r="AS525" s="270"/>
      <c r="AT525" s="270"/>
      <c r="AU525" s="270"/>
      <c r="AV525" s="270"/>
      <c r="AW525" s="270"/>
      <c r="AX525" s="270"/>
    </row>
    <row r="526" spans="1:50">
      <c r="A526" s="270"/>
      <c r="B526" s="270"/>
      <c r="C526" s="270"/>
      <c r="D526" s="270"/>
      <c r="E526" s="270"/>
      <c r="F526" s="270"/>
      <c r="G526" s="270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  <c r="X526" s="270"/>
      <c r="Y526" s="270"/>
      <c r="Z526" s="270"/>
      <c r="AA526" s="270"/>
      <c r="AB526" s="270"/>
      <c r="AC526" s="270"/>
      <c r="AD526" s="270"/>
      <c r="AE526" s="270"/>
      <c r="AF526" s="270"/>
      <c r="AG526" s="270"/>
      <c r="AH526" s="270"/>
      <c r="AI526" s="270"/>
      <c r="AJ526" s="270"/>
      <c r="AK526" s="270"/>
      <c r="AL526" s="270"/>
      <c r="AM526" s="270"/>
      <c r="AN526" s="270"/>
      <c r="AO526" s="270"/>
      <c r="AP526" s="270"/>
      <c r="AQ526" s="270"/>
      <c r="AR526" s="270"/>
      <c r="AS526" s="270"/>
      <c r="AT526" s="270"/>
      <c r="AU526" s="270"/>
      <c r="AV526" s="270"/>
      <c r="AW526" s="270"/>
      <c r="AX526" s="270"/>
    </row>
    <row r="527" spans="1:50">
      <c r="A527" s="270"/>
      <c r="B527" s="270"/>
      <c r="C527" s="270"/>
      <c r="D527" s="270"/>
      <c r="E527" s="270"/>
      <c r="F527" s="270"/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  <c r="X527" s="270"/>
      <c r="Y527" s="270"/>
      <c r="Z527" s="270"/>
      <c r="AA527" s="270"/>
      <c r="AB527" s="270"/>
      <c r="AC527" s="270"/>
      <c r="AD527" s="270"/>
      <c r="AE527" s="270"/>
      <c r="AF527" s="270"/>
      <c r="AG527" s="270"/>
      <c r="AH527" s="270"/>
      <c r="AI527" s="270"/>
      <c r="AJ527" s="270"/>
      <c r="AK527" s="270"/>
      <c r="AL527" s="270"/>
      <c r="AM527" s="270"/>
      <c r="AN527" s="270"/>
      <c r="AO527" s="270"/>
      <c r="AP527" s="270"/>
      <c r="AQ527" s="270"/>
      <c r="AR527" s="270"/>
      <c r="AS527" s="270"/>
      <c r="AT527" s="270"/>
      <c r="AU527" s="270"/>
      <c r="AV527" s="270"/>
      <c r="AW527" s="270"/>
      <c r="AX527" s="270"/>
    </row>
    <row r="528" spans="1:50">
      <c r="A528" s="270"/>
      <c r="B528" s="270"/>
      <c r="C528" s="270"/>
      <c r="D528" s="270"/>
      <c r="E528" s="270"/>
      <c r="F528" s="270"/>
      <c r="G528" s="270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  <c r="X528" s="270"/>
      <c r="Y528" s="270"/>
      <c r="Z528" s="270"/>
      <c r="AA528" s="270"/>
      <c r="AB528" s="270"/>
      <c r="AC528" s="270"/>
      <c r="AD528" s="270"/>
      <c r="AE528" s="270"/>
      <c r="AF528" s="270"/>
      <c r="AG528" s="270"/>
      <c r="AH528" s="270"/>
      <c r="AI528" s="270"/>
      <c r="AJ528" s="270"/>
      <c r="AK528" s="270"/>
      <c r="AL528" s="270"/>
      <c r="AM528" s="270"/>
      <c r="AN528" s="270"/>
      <c r="AO528" s="270"/>
      <c r="AP528" s="270"/>
      <c r="AQ528" s="270"/>
      <c r="AR528" s="270"/>
      <c r="AS528" s="270"/>
      <c r="AT528" s="270"/>
      <c r="AU528" s="270"/>
      <c r="AV528" s="270"/>
      <c r="AW528" s="270"/>
      <c r="AX528" s="270"/>
    </row>
    <row r="529" spans="1:50">
      <c r="A529" s="270"/>
      <c r="B529" s="270"/>
      <c r="C529" s="270"/>
      <c r="D529" s="270"/>
      <c r="E529" s="270"/>
      <c r="F529" s="270"/>
      <c r="G529" s="270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  <c r="X529" s="270"/>
      <c r="Y529" s="270"/>
      <c r="Z529" s="270"/>
      <c r="AA529" s="270"/>
      <c r="AB529" s="270"/>
      <c r="AC529" s="270"/>
      <c r="AD529" s="270"/>
      <c r="AE529" s="270"/>
      <c r="AF529" s="270"/>
      <c r="AG529" s="270"/>
      <c r="AH529" s="270"/>
      <c r="AI529" s="270"/>
      <c r="AJ529" s="270"/>
      <c r="AK529" s="270"/>
      <c r="AL529" s="270"/>
      <c r="AM529" s="270"/>
      <c r="AN529" s="270"/>
      <c r="AO529" s="270"/>
      <c r="AP529" s="270"/>
      <c r="AQ529" s="270"/>
      <c r="AR529" s="270"/>
      <c r="AS529" s="270"/>
      <c r="AT529" s="270"/>
      <c r="AU529" s="270"/>
      <c r="AV529" s="270"/>
      <c r="AW529" s="270"/>
      <c r="AX529" s="270"/>
    </row>
    <row r="530" spans="1:50">
      <c r="A530" s="270"/>
      <c r="B530" s="270"/>
      <c r="C530" s="270"/>
      <c r="D530" s="270"/>
      <c r="E530" s="270"/>
      <c r="F530" s="270"/>
      <c r="G530" s="270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  <c r="X530" s="270"/>
      <c r="Y530" s="270"/>
      <c r="Z530" s="270"/>
      <c r="AA530" s="270"/>
      <c r="AB530" s="270"/>
      <c r="AC530" s="270"/>
      <c r="AD530" s="270"/>
      <c r="AE530" s="270"/>
      <c r="AF530" s="270"/>
      <c r="AG530" s="270"/>
      <c r="AH530" s="270"/>
      <c r="AI530" s="270"/>
      <c r="AJ530" s="270"/>
      <c r="AK530" s="270"/>
      <c r="AL530" s="270"/>
      <c r="AM530" s="270"/>
      <c r="AN530" s="270"/>
      <c r="AO530" s="270"/>
      <c r="AP530" s="270"/>
      <c r="AQ530" s="270"/>
      <c r="AR530" s="270"/>
      <c r="AS530" s="270"/>
      <c r="AT530" s="270"/>
      <c r="AU530" s="270"/>
      <c r="AV530" s="270"/>
      <c r="AW530" s="270"/>
      <c r="AX530" s="270"/>
    </row>
    <row r="531" spans="1:50">
      <c r="A531" s="270"/>
      <c r="B531" s="270"/>
      <c r="C531" s="270"/>
      <c r="D531" s="270"/>
      <c r="E531" s="270"/>
      <c r="F531" s="270"/>
      <c r="G531" s="270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  <c r="X531" s="270"/>
      <c r="Y531" s="270"/>
      <c r="Z531" s="270"/>
      <c r="AA531" s="270"/>
      <c r="AB531" s="270"/>
      <c r="AC531" s="270"/>
      <c r="AD531" s="270"/>
      <c r="AE531" s="270"/>
      <c r="AF531" s="270"/>
      <c r="AG531" s="270"/>
      <c r="AH531" s="270"/>
      <c r="AI531" s="270"/>
      <c r="AJ531" s="270"/>
      <c r="AK531" s="270"/>
      <c r="AL531" s="270"/>
      <c r="AM531" s="270"/>
      <c r="AN531" s="270"/>
      <c r="AO531" s="270"/>
      <c r="AP531" s="270"/>
      <c r="AQ531" s="270"/>
      <c r="AR531" s="270"/>
      <c r="AS531" s="270"/>
      <c r="AT531" s="270"/>
      <c r="AU531" s="270"/>
      <c r="AV531" s="270"/>
      <c r="AW531" s="270"/>
      <c r="AX531" s="270"/>
    </row>
    <row r="532" spans="1:50">
      <c r="A532" s="270"/>
      <c r="B532" s="270"/>
      <c r="C532" s="270"/>
      <c r="D532" s="270"/>
      <c r="E532" s="270"/>
      <c r="F532" s="270"/>
      <c r="G532" s="270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  <c r="X532" s="270"/>
      <c r="Y532" s="270"/>
      <c r="Z532" s="270"/>
      <c r="AA532" s="270"/>
      <c r="AB532" s="270"/>
      <c r="AC532" s="270"/>
      <c r="AD532" s="270"/>
      <c r="AE532" s="270"/>
      <c r="AF532" s="270"/>
      <c r="AG532" s="270"/>
      <c r="AH532" s="270"/>
      <c r="AI532" s="270"/>
      <c r="AJ532" s="270"/>
      <c r="AK532" s="270"/>
      <c r="AL532" s="270"/>
      <c r="AM532" s="270"/>
      <c r="AN532" s="270"/>
      <c r="AO532" s="270"/>
      <c r="AP532" s="270"/>
      <c r="AQ532" s="270"/>
      <c r="AR532" s="270"/>
      <c r="AS532" s="270"/>
      <c r="AT532" s="270"/>
      <c r="AU532" s="270"/>
      <c r="AV532" s="270"/>
      <c r="AW532" s="270"/>
      <c r="AX532" s="270"/>
    </row>
    <row r="533" spans="1:50">
      <c r="A533" s="270"/>
      <c r="B533" s="270"/>
      <c r="C533" s="270"/>
      <c r="D533" s="270"/>
      <c r="E533" s="270"/>
      <c r="F533" s="270"/>
      <c r="G533" s="270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  <c r="X533" s="270"/>
      <c r="Y533" s="270"/>
      <c r="Z533" s="270"/>
      <c r="AA533" s="270"/>
      <c r="AB533" s="270"/>
      <c r="AC533" s="270"/>
      <c r="AD533" s="270"/>
      <c r="AE533" s="270"/>
      <c r="AF533" s="270"/>
      <c r="AG533" s="270"/>
      <c r="AH533" s="270"/>
      <c r="AI533" s="270"/>
      <c r="AJ533" s="270"/>
      <c r="AK533" s="270"/>
      <c r="AL533" s="270"/>
      <c r="AM533" s="270"/>
      <c r="AN533" s="270"/>
      <c r="AO533" s="270"/>
      <c r="AP533" s="270"/>
      <c r="AQ533" s="270"/>
      <c r="AR533" s="270"/>
      <c r="AS533" s="270"/>
      <c r="AT533" s="270"/>
      <c r="AU533" s="270"/>
      <c r="AV533" s="270"/>
      <c r="AW533" s="270"/>
      <c r="AX533" s="270"/>
    </row>
    <row r="534" spans="1:50">
      <c r="A534" s="270"/>
      <c r="B534" s="270"/>
      <c r="C534" s="270"/>
      <c r="D534" s="270"/>
      <c r="E534" s="270"/>
      <c r="F534" s="270"/>
      <c r="G534" s="270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  <c r="X534" s="270"/>
      <c r="Y534" s="270"/>
      <c r="Z534" s="270"/>
      <c r="AA534" s="270"/>
      <c r="AB534" s="270"/>
      <c r="AC534" s="270"/>
      <c r="AD534" s="270"/>
      <c r="AE534" s="270"/>
      <c r="AF534" s="270"/>
      <c r="AG534" s="270"/>
      <c r="AH534" s="270"/>
      <c r="AI534" s="270"/>
      <c r="AJ534" s="270"/>
      <c r="AK534" s="270"/>
      <c r="AL534" s="270"/>
      <c r="AM534" s="270"/>
      <c r="AN534" s="270"/>
      <c r="AO534" s="270"/>
      <c r="AP534" s="270"/>
      <c r="AQ534" s="270"/>
      <c r="AR534" s="270"/>
      <c r="AS534" s="270"/>
      <c r="AT534" s="270"/>
      <c r="AU534" s="270"/>
      <c r="AV534" s="270"/>
      <c r="AW534" s="270"/>
      <c r="AX534" s="270"/>
    </row>
    <row r="535" spans="1:50">
      <c r="A535" s="270"/>
      <c r="B535" s="270"/>
      <c r="C535" s="270"/>
      <c r="D535" s="270"/>
      <c r="E535" s="270"/>
      <c r="F535" s="270"/>
      <c r="G535" s="270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  <c r="X535" s="270"/>
      <c r="Y535" s="270"/>
      <c r="Z535" s="270"/>
      <c r="AA535" s="270"/>
      <c r="AB535" s="270"/>
      <c r="AC535" s="270"/>
      <c r="AD535" s="270"/>
      <c r="AE535" s="270"/>
      <c r="AF535" s="270"/>
      <c r="AG535" s="270"/>
      <c r="AH535" s="270"/>
      <c r="AI535" s="270"/>
      <c r="AJ535" s="270"/>
      <c r="AK535" s="270"/>
      <c r="AL535" s="270"/>
      <c r="AM535" s="270"/>
      <c r="AN535" s="270"/>
      <c r="AO535" s="270"/>
      <c r="AP535" s="270"/>
      <c r="AQ535" s="270"/>
      <c r="AR535" s="270"/>
      <c r="AS535" s="270"/>
      <c r="AT535" s="270"/>
      <c r="AU535" s="270"/>
      <c r="AV535" s="270"/>
      <c r="AW535" s="270"/>
      <c r="AX535" s="270"/>
    </row>
    <row r="536" spans="1:50">
      <c r="A536" s="270"/>
      <c r="B536" s="270"/>
      <c r="C536" s="270"/>
      <c r="D536" s="270"/>
      <c r="E536" s="270"/>
      <c r="F536" s="270"/>
      <c r="G536" s="270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  <c r="X536" s="270"/>
      <c r="Y536" s="270"/>
      <c r="Z536" s="270"/>
      <c r="AA536" s="270"/>
      <c r="AB536" s="270"/>
      <c r="AC536" s="270"/>
      <c r="AD536" s="270"/>
      <c r="AE536" s="270"/>
      <c r="AF536" s="270"/>
      <c r="AG536" s="270"/>
      <c r="AH536" s="270"/>
      <c r="AI536" s="270"/>
      <c r="AJ536" s="270"/>
      <c r="AK536" s="270"/>
      <c r="AL536" s="270"/>
      <c r="AM536" s="270"/>
      <c r="AN536" s="270"/>
      <c r="AO536" s="270"/>
      <c r="AP536" s="270"/>
      <c r="AQ536" s="270"/>
      <c r="AR536" s="270"/>
      <c r="AS536" s="270"/>
      <c r="AT536" s="270"/>
      <c r="AU536" s="270"/>
      <c r="AV536" s="270"/>
      <c r="AW536" s="270"/>
      <c r="AX536" s="270"/>
    </row>
    <row r="537" spans="1:50">
      <c r="A537" s="270"/>
      <c r="B537" s="270"/>
      <c r="C537" s="270"/>
      <c r="D537" s="270"/>
      <c r="E537" s="270"/>
      <c r="F537" s="270"/>
      <c r="G537" s="270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  <c r="X537" s="270"/>
      <c r="Y537" s="270"/>
      <c r="Z537" s="270"/>
      <c r="AA537" s="270"/>
      <c r="AB537" s="270"/>
      <c r="AC537" s="270"/>
      <c r="AD537" s="270"/>
      <c r="AE537" s="270"/>
      <c r="AF537" s="270"/>
      <c r="AG537" s="270"/>
      <c r="AH537" s="270"/>
      <c r="AI537" s="270"/>
      <c r="AJ537" s="270"/>
      <c r="AK537" s="270"/>
      <c r="AL537" s="270"/>
      <c r="AM537" s="270"/>
      <c r="AN537" s="270"/>
      <c r="AO537" s="270"/>
      <c r="AP537" s="270"/>
      <c r="AQ537" s="270"/>
      <c r="AR537" s="270"/>
      <c r="AS537" s="270"/>
      <c r="AT537" s="270"/>
      <c r="AU537" s="270"/>
      <c r="AV537" s="270"/>
      <c r="AW537" s="270"/>
      <c r="AX537" s="270"/>
    </row>
    <row r="538" spans="1:50">
      <c r="A538" s="270"/>
      <c r="B538" s="270"/>
      <c r="C538" s="270"/>
      <c r="D538" s="270"/>
      <c r="E538" s="270"/>
      <c r="F538" s="270"/>
      <c r="G538" s="270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  <c r="X538" s="270"/>
      <c r="Y538" s="270"/>
      <c r="Z538" s="270"/>
      <c r="AA538" s="270"/>
      <c r="AB538" s="270"/>
      <c r="AC538" s="270"/>
      <c r="AD538" s="270"/>
      <c r="AE538" s="270"/>
      <c r="AF538" s="270"/>
      <c r="AG538" s="270"/>
      <c r="AH538" s="270"/>
      <c r="AI538" s="270"/>
      <c r="AJ538" s="270"/>
      <c r="AK538" s="270"/>
      <c r="AL538" s="270"/>
      <c r="AM538" s="270"/>
      <c r="AN538" s="270"/>
      <c r="AO538" s="270"/>
      <c r="AP538" s="270"/>
      <c r="AQ538" s="270"/>
      <c r="AR538" s="270"/>
      <c r="AS538" s="270"/>
      <c r="AT538" s="270"/>
      <c r="AU538" s="270"/>
      <c r="AV538" s="270"/>
      <c r="AW538" s="270"/>
      <c r="AX538" s="270"/>
    </row>
    <row r="539" spans="1:50">
      <c r="A539" s="270"/>
      <c r="B539" s="270"/>
      <c r="C539" s="270"/>
      <c r="D539" s="270"/>
      <c r="E539" s="270"/>
      <c r="F539" s="270"/>
      <c r="G539" s="270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  <c r="X539" s="270"/>
      <c r="Y539" s="270"/>
      <c r="Z539" s="270"/>
      <c r="AA539" s="270"/>
      <c r="AB539" s="270"/>
      <c r="AC539" s="270"/>
      <c r="AD539" s="270"/>
      <c r="AE539" s="270"/>
      <c r="AF539" s="270"/>
      <c r="AG539" s="270"/>
      <c r="AH539" s="270"/>
      <c r="AI539" s="270"/>
      <c r="AJ539" s="270"/>
      <c r="AK539" s="270"/>
      <c r="AL539" s="270"/>
      <c r="AM539" s="270"/>
      <c r="AN539" s="270"/>
      <c r="AO539" s="270"/>
      <c r="AP539" s="270"/>
      <c r="AQ539" s="270"/>
      <c r="AR539" s="270"/>
      <c r="AS539" s="270"/>
      <c r="AT539" s="270"/>
      <c r="AU539" s="270"/>
      <c r="AV539" s="270"/>
      <c r="AW539" s="270"/>
      <c r="AX539" s="270"/>
    </row>
    <row r="540" spans="1:50">
      <c r="A540" s="270"/>
      <c r="B540" s="270"/>
      <c r="C540" s="270"/>
      <c r="D540" s="270"/>
      <c r="E540" s="270"/>
      <c r="F540" s="270"/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  <c r="X540" s="270"/>
      <c r="Y540" s="270"/>
      <c r="Z540" s="270"/>
      <c r="AA540" s="270"/>
      <c r="AB540" s="270"/>
      <c r="AC540" s="270"/>
      <c r="AD540" s="270"/>
      <c r="AE540" s="270"/>
      <c r="AF540" s="270"/>
      <c r="AG540" s="270"/>
      <c r="AH540" s="270"/>
      <c r="AI540" s="270"/>
      <c r="AJ540" s="270"/>
      <c r="AK540" s="270"/>
      <c r="AL540" s="270"/>
      <c r="AM540" s="270"/>
      <c r="AN540" s="270"/>
      <c r="AO540" s="270"/>
      <c r="AP540" s="270"/>
      <c r="AQ540" s="270"/>
      <c r="AR540" s="270"/>
      <c r="AS540" s="270"/>
      <c r="AT540" s="270"/>
      <c r="AU540" s="270"/>
      <c r="AV540" s="270"/>
      <c r="AW540" s="270"/>
      <c r="AX540" s="270"/>
    </row>
    <row r="541" spans="1:50">
      <c r="A541" s="270"/>
      <c r="B541" s="270"/>
      <c r="C541" s="270"/>
      <c r="D541" s="270"/>
      <c r="E541" s="270"/>
      <c r="F541" s="270"/>
      <c r="G541" s="270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  <c r="X541" s="270"/>
      <c r="Y541" s="270"/>
      <c r="Z541" s="270"/>
      <c r="AA541" s="270"/>
      <c r="AB541" s="270"/>
      <c r="AC541" s="270"/>
      <c r="AD541" s="270"/>
      <c r="AE541" s="270"/>
      <c r="AF541" s="270"/>
      <c r="AG541" s="270"/>
      <c r="AH541" s="270"/>
      <c r="AI541" s="270"/>
      <c r="AJ541" s="270"/>
      <c r="AK541" s="270"/>
      <c r="AL541" s="270"/>
      <c r="AM541" s="270"/>
      <c r="AN541" s="270"/>
      <c r="AO541" s="270"/>
      <c r="AP541" s="270"/>
      <c r="AQ541" s="270"/>
      <c r="AR541" s="270"/>
      <c r="AS541" s="270"/>
      <c r="AT541" s="270"/>
      <c r="AU541" s="270"/>
      <c r="AV541" s="270"/>
      <c r="AW541" s="270"/>
      <c r="AX541" s="270"/>
    </row>
    <row r="542" spans="1:50">
      <c r="A542" s="270"/>
      <c r="B542" s="270"/>
      <c r="C542" s="270"/>
      <c r="D542" s="270"/>
      <c r="E542" s="270"/>
      <c r="F542" s="270"/>
      <c r="G542" s="270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  <c r="X542" s="270"/>
      <c r="Y542" s="270"/>
      <c r="Z542" s="270"/>
      <c r="AA542" s="270"/>
      <c r="AB542" s="270"/>
      <c r="AC542" s="270"/>
      <c r="AD542" s="270"/>
      <c r="AE542" s="270"/>
      <c r="AF542" s="270"/>
      <c r="AG542" s="270"/>
      <c r="AH542" s="270"/>
      <c r="AI542" s="270"/>
      <c r="AJ542" s="270"/>
      <c r="AK542" s="270"/>
      <c r="AL542" s="270"/>
      <c r="AM542" s="270"/>
      <c r="AN542" s="270"/>
      <c r="AO542" s="270"/>
      <c r="AP542" s="270"/>
      <c r="AQ542" s="270"/>
      <c r="AR542" s="270"/>
      <c r="AS542" s="270"/>
      <c r="AT542" s="270"/>
      <c r="AU542" s="270"/>
      <c r="AV542" s="270"/>
      <c r="AW542" s="270"/>
      <c r="AX542" s="270"/>
    </row>
    <row r="543" spans="1:50">
      <c r="A543" s="270"/>
      <c r="B543" s="270"/>
      <c r="C543" s="270"/>
      <c r="D543" s="270"/>
      <c r="E543" s="270"/>
      <c r="F543" s="270"/>
      <c r="G543" s="270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  <c r="X543" s="270"/>
      <c r="Y543" s="270"/>
      <c r="Z543" s="270"/>
      <c r="AA543" s="270"/>
      <c r="AB543" s="270"/>
      <c r="AC543" s="270"/>
      <c r="AD543" s="270"/>
      <c r="AE543" s="270"/>
      <c r="AF543" s="270"/>
      <c r="AG543" s="270"/>
      <c r="AH543" s="270"/>
      <c r="AI543" s="270"/>
      <c r="AJ543" s="270"/>
      <c r="AK543" s="270"/>
      <c r="AL543" s="270"/>
      <c r="AM543" s="270"/>
      <c r="AN543" s="270"/>
      <c r="AO543" s="270"/>
      <c r="AP543" s="270"/>
      <c r="AQ543" s="270"/>
      <c r="AR543" s="270"/>
      <c r="AS543" s="270"/>
      <c r="AT543" s="270"/>
      <c r="AU543" s="270"/>
      <c r="AV543" s="270"/>
      <c r="AW543" s="270"/>
      <c r="AX543" s="270"/>
    </row>
    <row r="544" spans="1:50">
      <c r="A544" s="270"/>
      <c r="B544" s="270"/>
      <c r="C544" s="270"/>
      <c r="D544" s="270"/>
      <c r="E544" s="270"/>
      <c r="F544" s="270"/>
      <c r="G544" s="270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  <c r="X544" s="270"/>
      <c r="Y544" s="270"/>
      <c r="Z544" s="270"/>
      <c r="AA544" s="270"/>
      <c r="AB544" s="270"/>
      <c r="AC544" s="270"/>
      <c r="AD544" s="270"/>
      <c r="AE544" s="270"/>
      <c r="AF544" s="270"/>
      <c r="AG544" s="270"/>
      <c r="AH544" s="270"/>
      <c r="AI544" s="270"/>
      <c r="AJ544" s="270"/>
      <c r="AK544" s="270"/>
      <c r="AL544" s="270"/>
      <c r="AM544" s="270"/>
      <c r="AN544" s="270"/>
      <c r="AO544" s="270"/>
      <c r="AP544" s="270"/>
      <c r="AQ544" s="270"/>
      <c r="AR544" s="270"/>
      <c r="AS544" s="270"/>
      <c r="AT544" s="270"/>
      <c r="AU544" s="270"/>
      <c r="AV544" s="270"/>
      <c r="AW544" s="270"/>
      <c r="AX544" s="270"/>
    </row>
    <row r="545" spans="1:50">
      <c r="A545" s="270"/>
      <c r="B545" s="270"/>
      <c r="C545" s="270"/>
      <c r="D545" s="270"/>
      <c r="E545" s="270"/>
      <c r="F545" s="270"/>
      <c r="G545" s="270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  <c r="X545" s="270"/>
      <c r="Y545" s="270"/>
      <c r="Z545" s="270"/>
      <c r="AA545" s="270"/>
      <c r="AB545" s="270"/>
      <c r="AC545" s="270"/>
      <c r="AD545" s="270"/>
      <c r="AE545" s="270"/>
      <c r="AF545" s="270"/>
      <c r="AG545" s="270"/>
      <c r="AH545" s="270"/>
      <c r="AI545" s="270"/>
      <c r="AJ545" s="270"/>
      <c r="AK545" s="270"/>
      <c r="AL545" s="270"/>
      <c r="AM545" s="270"/>
      <c r="AN545" s="270"/>
      <c r="AO545" s="270"/>
      <c r="AP545" s="270"/>
      <c r="AQ545" s="270"/>
      <c r="AR545" s="270"/>
      <c r="AS545" s="270"/>
      <c r="AT545" s="270"/>
      <c r="AU545" s="270"/>
      <c r="AV545" s="270"/>
      <c r="AW545" s="270"/>
      <c r="AX545" s="270"/>
    </row>
    <row r="546" spans="1:50">
      <c r="A546" s="270"/>
      <c r="B546" s="270"/>
      <c r="C546" s="270"/>
      <c r="D546" s="270"/>
      <c r="E546" s="270"/>
      <c r="F546" s="270"/>
      <c r="G546" s="270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  <c r="X546" s="270"/>
      <c r="Y546" s="270"/>
      <c r="Z546" s="270"/>
      <c r="AA546" s="270"/>
      <c r="AB546" s="270"/>
      <c r="AC546" s="270"/>
      <c r="AD546" s="270"/>
      <c r="AE546" s="270"/>
      <c r="AF546" s="270"/>
      <c r="AG546" s="270"/>
      <c r="AH546" s="270"/>
      <c r="AI546" s="270"/>
      <c r="AJ546" s="270"/>
      <c r="AK546" s="270"/>
      <c r="AL546" s="270"/>
      <c r="AM546" s="270"/>
      <c r="AN546" s="270"/>
      <c r="AO546" s="270"/>
      <c r="AP546" s="270"/>
      <c r="AQ546" s="270"/>
      <c r="AR546" s="270"/>
      <c r="AS546" s="270"/>
      <c r="AT546" s="270"/>
      <c r="AU546" s="270"/>
      <c r="AV546" s="270"/>
      <c r="AW546" s="270"/>
      <c r="AX546" s="270"/>
    </row>
    <row r="547" spans="1:50">
      <c r="A547" s="270"/>
      <c r="B547" s="270"/>
      <c r="C547" s="270"/>
      <c r="D547" s="270"/>
      <c r="E547" s="270"/>
      <c r="F547" s="270"/>
      <c r="G547" s="270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  <c r="X547" s="270"/>
      <c r="Y547" s="270"/>
      <c r="Z547" s="270"/>
      <c r="AA547" s="270"/>
      <c r="AB547" s="270"/>
      <c r="AC547" s="270"/>
      <c r="AD547" s="270"/>
      <c r="AE547" s="270"/>
      <c r="AF547" s="270"/>
      <c r="AG547" s="270"/>
      <c r="AH547" s="270"/>
      <c r="AI547" s="270"/>
      <c r="AJ547" s="270"/>
      <c r="AK547" s="270"/>
      <c r="AL547" s="270"/>
      <c r="AM547" s="270"/>
      <c r="AN547" s="270"/>
      <c r="AO547" s="270"/>
      <c r="AP547" s="270"/>
      <c r="AQ547" s="270"/>
      <c r="AR547" s="270"/>
      <c r="AS547" s="270"/>
      <c r="AT547" s="270"/>
      <c r="AU547" s="270"/>
      <c r="AV547" s="270"/>
      <c r="AW547" s="270"/>
      <c r="AX547" s="270"/>
    </row>
    <row r="548" spans="1:50">
      <c r="A548" s="270"/>
      <c r="B548" s="270"/>
      <c r="C548" s="270"/>
      <c r="D548" s="270"/>
      <c r="E548" s="270"/>
      <c r="F548" s="270"/>
      <c r="G548" s="270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  <c r="X548" s="270"/>
      <c r="Y548" s="270"/>
      <c r="Z548" s="270"/>
      <c r="AA548" s="270"/>
      <c r="AB548" s="270"/>
      <c r="AC548" s="270"/>
      <c r="AD548" s="270"/>
      <c r="AE548" s="270"/>
      <c r="AF548" s="270"/>
      <c r="AG548" s="270"/>
      <c r="AH548" s="270"/>
      <c r="AI548" s="270"/>
      <c r="AJ548" s="270"/>
      <c r="AK548" s="270"/>
      <c r="AL548" s="270"/>
      <c r="AM548" s="270"/>
      <c r="AN548" s="270"/>
      <c r="AO548" s="270"/>
      <c r="AP548" s="270"/>
      <c r="AQ548" s="270"/>
      <c r="AR548" s="270"/>
      <c r="AS548" s="270"/>
      <c r="AT548" s="270"/>
      <c r="AU548" s="270"/>
      <c r="AV548" s="270"/>
      <c r="AW548" s="270"/>
      <c r="AX548" s="270"/>
    </row>
    <row r="549" spans="1:50">
      <c r="A549" s="270"/>
      <c r="B549" s="270"/>
      <c r="C549" s="270"/>
      <c r="D549" s="270"/>
      <c r="E549" s="270"/>
      <c r="F549" s="270"/>
      <c r="G549" s="270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  <c r="X549" s="270"/>
      <c r="Y549" s="270"/>
      <c r="Z549" s="270"/>
      <c r="AA549" s="270"/>
      <c r="AB549" s="270"/>
      <c r="AC549" s="270"/>
      <c r="AD549" s="270"/>
      <c r="AE549" s="270"/>
      <c r="AF549" s="270"/>
      <c r="AG549" s="270"/>
      <c r="AH549" s="270"/>
      <c r="AI549" s="270"/>
      <c r="AJ549" s="270"/>
      <c r="AK549" s="270"/>
      <c r="AL549" s="270"/>
      <c r="AM549" s="270"/>
      <c r="AN549" s="270"/>
      <c r="AO549" s="270"/>
      <c r="AP549" s="270"/>
      <c r="AQ549" s="270"/>
      <c r="AR549" s="270"/>
      <c r="AS549" s="270"/>
      <c r="AT549" s="270"/>
      <c r="AU549" s="270"/>
      <c r="AV549" s="270"/>
      <c r="AW549" s="270"/>
      <c r="AX549" s="270"/>
    </row>
    <row r="550" spans="1:50">
      <c r="A550" s="270"/>
      <c r="B550" s="270"/>
      <c r="C550" s="270"/>
      <c r="D550" s="270"/>
      <c r="E550" s="270"/>
      <c r="F550" s="270"/>
      <c r="G550" s="270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  <c r="X550" s="270"/>
      <c r="Y550" s="270"/>
      <c r="Z550" s="270"/>
      <c r="AA550" s="270"/>
      <c r="AB550" s="270"/>
      <c r="AC550" s="270"/>
      <c r="AD550" s="270"/>
      <c r="AE550" s="270"/>
      <c r="AF550" s="270"/>
      <c r="AG550" s="270"/>
      <c r="AH550" s="270"/>
      <c r="AI550" s="270"/>
      <c r="AJ550" s="270"/>
      <c r="AK550" s="270"/>
      <c r="AL550" s="270"/>
      <c r="AM550" s="270"/>
      <c r="AN550" s="270"/>
      <c r="AO550" s="270"/>
      <c r="AP550" s="270"/>
      <c r="AQ550" s="270"/>
      <c r="AR550" s="270"/>
      <c r="AS550" s="270"/>
      <c r="AT550" s="270"/>
      <c r="AU550" s="270"/>
      <c r="AV550" s="270"/>
      <c r="AW550" s="270"/>
      <c r="AX550" s="270"/>
    </row>
    <row r="551" spans="1:50">
      <c r="A551" s="270"/>
      <c r="B551" s="270"/>
      <c r="C551" s="270"/>
      <c r="D551" s="270"/>
      <c r="E551" s="270"/>
      <c r="F551" s="270"/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  <c r="X551" s="270"/>
      <c r="Y551" s="270"/>
      <c r="Z551" s="270"/>
      <c r="AA551" s="270"/>
      <c r="AB551" s="270"/>
      <c r="AC551" s="270"/>
      <c r="AD551" s="270"/>
      <c r="AE551" s="270"/>
      <c r="AF551" s="270"/>
      <c r="AG551" s="270"/>
      <c r="AH551" s="270"/>
      <c r="AI551" s="270"/>
      <c r="AJ551" s="270"/>
      <c r="AK551" s="270"/>
      <c r="AL551" s="270"/>
      <c r="AM551" s="270"/>
      <c r="AN551" s="270"/>
      <c r="AO551" s="270"/>
      <c r="AP551" s="270"/>
      <c r="AQ551" s="270"/>
      <c r="AR551" s="270"/>
      <c r="AS551" s="270"/>
      <c r="AT551" s="270"/>
      <c r="AU551" s="270"/>
      <c r="AV551" s="270"/>
      <c r="AW551" s="270"/>
      <c r="AX551" s="270"/>
    </row>
    <row r="552" spans="1:50">
      <c r="A552" s="270"/>
      <c r="B552" s="270"/>
      <c r="C552" s="270"/>
      <c r="D552" s="270"/>
      <c r="E552" s="270"/>
      <c r="F552" s="270"/>
      <c r="G552" s="270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  <c r="X552" s="270"/>
      <c r="Y552" s="270"/>
      <c r="Z552" s="270"/>
      <c r="AA552" s="270"/>
      <c r="AB552" s="270"/>
      <c r="AC552" s="270"/>
      <c r="AD552" s="270"/>
      <c r="AE552" s="270"/>
      <c r="AF552" s="270"/>
      <c r="AG552" s="270"/>
      <c r="AH552" s="270"/>
      <c r="AI552" s="270"/>
      <c r="AJ552" s="270"/>
      <c r="AK552" s="270"/>
      <c r="AL552" s="270"/>
      <c r="AM552" s="270"/>
      <c r="AN552" s="270"/>
      <c r="AO552" s="270"/>
      <c r="AP552" s="270"/>
      <c r="AQ552" s="270"/>
      <c r="AR552" s="270"/>
      <c r="AS552" s="270"/>
      <c r="AT552" s="270"/>
      <c r="AU552" s="270"/>
      <c r="AV552" s="270"/>
      <c r="AW552" s="270"/>
      <c r="AX552" s="270"/>
    </row>
    <row r="553" spans="1:50">
      <c r="A553" s="270"/>
      <c r="B553" s="270"/>
      <c r="C553" s="270"/>
      <c r="D553" s="270"/>
      <c r="E553" s="270"/>
      <c r="F553" s="270"/>
      <c r="G553" s="270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  <c r="X553" s="270"/>
      <c r="Y553" s="270"/>
      <c r="Z553" s="270"/>
      <c r="AA553" s="270"/>
      <c r="AB553" s="270"/>
      <c r="AC553" s="270"/>
      <c r="AD553" s="270"/>
      <c r="AE553" s="270"/>
      <c r="AF553" s="270"/>
      <c r="AG553" s="270"/>
      <c r="AH553" s="270"/>
      <c r="AI553" s="270"/>
      <c r="AJ553" s="270"/>
      <c r="AK553" s="270"/>
      <c r="AL553" s="270"/>
      <c r="AM553" s="270"/>
      <c r="AN553" s="270"/>
      <c r="AO553" s="270"/>
      <c r="AP553" s="270"/>
      <c r="AQ553" s="270"/>
      <c r="AR553" s="270"/>
      <c r="AS553" s="270"/>
      <c r="AT553" s="270"/>
      <c r="AU553" s="270"/>
      <c r="AV553" s="270"/>
      <c r="AW553" s="270"/>
      <c r="AX553" s="270"/>
    </row>
    <row r="554" spans="1:50">
      <c r="A554" s="270"/>
      <c r="B554" s="270"/>
      <c r="C554" s="270"/>
      <c r="D554" s="270"/>
      <c r="E554" s="270"/>
      <c r="F554" s="270"/>
      <c r="G554" s="270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  <c r="X554" s="270"/>
      <c r="Y554" s="270"/>
      <c r="Z554" s="270"/>
      <c r="AA554" s="270"/>
      <c r="AB554" s="270"/>
      <c r="AC554" s="270"/>
      <c r="AD554" s="270"/>
      <c r="AE554" s="270"/>
      <c r="AF554" s="270"/>
      <c r="AG554" s="270"/>
      <c r="AH554" s="270"/>
      <c r="AI554" s="270"/>
      <c r="AJ554" s="270"/>
      <c r="AK554" s="270"/>
      <c r="AL554" s="270"/>
      <c r="AM554" s="270"/>
      <c r="AN554" s="270"/>
      <c r="AO554" s="270"/>
      <c r="AP554" s="270"/>
      <c r="AQ554" s="270"/>
      <c r="AR554" s="270"/>
      <c r="AS554" s="270"/>
      <c r="AT554" s="270"/>
      <c r="AU554" s="270"/>
      <c r="AV554" s="270"/>
      <c r="AW554" s="270"/>
      <c r="AX554" s="270"/>
    </row>
    <row r="555" spans="1:50">
      <c r="A555" s="270"/>
      <c r="B555" s="270"/>
      <c r="C555" s="270"/>
      <c r="D555" s="270"/>
      <c r="E555" s="270"/>
      <c r="F555" s="270"/>
      <c r="G555" s="270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  <c r="X555" s="270"/>
      <c r="Y555" s="270"/>
      <c r="Z555" s="270"/>
      <c r="AA555" s="270"/>
      <c r="AB555" s="270"/>
      <c r="AC555" s="270"/>
      <c r="AD555" s="270"/>
      <c r="AE555" s="270"/>
      <c r="AF555" s="270"/>
      <c r="AG555" s="270"/>
      <c r="AH555" s="270"/>
      <c r="AI555" s="270"/>
      <c r="AJ555" s="270"/>
      <c r="AK555" s="270"/>
      <c r="AL555" s="270"/>
      <c r="AM555" s="270"/>
      <c r="AN555" s="270"/>
      <c r="AO555" s="270"/>
      <c r="AP555" s="270"/>
      <c r="AQ555" s="270"/>
      <c r="AR555" s="270"/>
      <c r="AS555" s="270"/>
      <c r="AT555" s="270"/>
      <c r="AU555" s="270"/>
      <c r="AV555" s="270"/>
      <c r="AW555" s="270"/>
      <c r="AX555" s="270"/>
    </row>
    <row r="556" spans="1:50">
      <c r="A556" s="270"/>
      <c r="B556" s="270"/>
      <c r="C556" s="270"/>
      <c r="D556" s="270"/>
      <c r="E556" s="270"/>
      <c r="F556" s="270"/>
      <c r="G556" s="270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  <c r="X556" s="270"/>
      <c r="Y556" s="270"/>
      <c r="Z556" s="270"/>
      <c r="AA556" s="270"/>
      <c r="AB556" s="270"/>
      <c r="AC556" s="270"/>
      <c r="AD556" s="270"/>
      <c r="AE556" s="270"/>
      <c r="AF556" s="270"/>
      <c r="AG556" s="270"/>
      <c r="AH556" s="270"/>
      <c r="AI556" s="270"/>
      <c r="AJ556" s="270"/>
      <c r="AK556" s="270"/>
      <c r="AL556" s="270"/>
      <c r="AM556" s="270"/>
      <c r="AN556" s="270"/>
      <c r="AO556" s="270"/>
      <c r="AP556" s="270"/>
      <c r="AQ556" s="270"/>
      <c r="AR556" s="270"/>
      <c r="AS556" s="270"/>
      <c r="AT556" s="270"/>
      <c r="AU556" s="270"/>
      <c r="AV556" s="270"/>
      <c r="AW556" s="270"/>
      <c r="AX556" s="270"/>
    </row>
    <row r="557" spans="1:50">
      <c r="A557" s="270"/>
      <c r="B557" s="270"/>
      <c r="C557" s="270"/>
      <c r="D557" s="270"/>
      <c r="E557" s="270"/>
      <c r="F557" s="270"/>
      <c r="G557" s="270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  <c r="X557" s="270"/>
      <c r="Y557" s="270"/>
      <c r="Z557" s="270"/>
      <c r="AA557" s="270"/>
      <c r="AB557" s="270"/>
      <c r="AC557" s="270"/>
      <c r="AD557" s="270"/>
      <c r="AE557" s="270"/>
      <c r="AF557" s="270"/>
      <c r="AG557" s="270"/>
      <c r="AH557" s="270"/>
      <c r="AI557" s="270"/>
      <c r="AJ557" s="270"/>
      <c r="AK557" s="270"/>
      <c r="AL557" s="270"/>
      <c r="AM557" s="270"/>
      <c r="AN557" s="270"/>
      <c r="AO557" s="270"/>
      <c r="AP557" s="270"/>
      <c r="AQ557" s="270"/>
      <c r="AR557" s="270"/>
      <c r="AS557" s="270"/>
      <c r="AT557" s="270"/>
      <c r="AU557" s="270"/>
      <c r="AV557" s="270"/>
      <c r="AW557" s="270"/>
      <c r="AX557" s="270"/>
    </row>
    <row r="558" spans="1:50">
      <c r="A558" s="270"/>
      <c r="B558" s="270"/>
      <c r="C558" s="270"/>
      <c r="D558" s="270"/>
      <c r="E558" s="270"/>
      <c r="F558" s="270"/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  <c r="X558" s="270"/>
      <c r="Y558" s="270"/>
      <c r="Z558" s="270"/>
      <c r="AA558" s="270"/>
      <c r="AB558" s="270"/>
      <c r="AC558" s="270"/>
      <c r="AD558" s="270"/>
      <c r="AE558" s="270"/>
      <c r="AF558" s="270"/>
      <c r="AG558" s="270"/>
      <c r="AH558" s="270"/>
      <c r="AI558" s="270"/>
      <c r="AJ558" s="270"/>
      <c r="AK558" s="270"/>
      <c r="AL558" s="270"/>
      <c r="AM558" s="270"/>
      <c r="AN558" s="270"/>
      <c r="AO558" s="270"/>
      <c r="AP558" s="270"/>
      <c r="AQ558" s="270"/>
      <c r="AR558" s="270"/>
      <c r="AS558" s="270"/>
      <c r="AT558" s="270"/>
      <c r="AU558" s="270"/>
      <c r="AV558" s="270"/>
      <c r="AW558" s="270"/>
      <c r="AX558" s="270"/>
    </row>
    <row r="559" spans="1:50">
      <c r="A559" s="270"/>
      <c r="B559" s="270"/>
      <c r="C559" s="270"/>
      <c r="D559" s="270"/>
      <c r="E559" s="270"/>
      <c r="F559" s="270"/>
      <c r="G559" s="270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  <c r="X559" s="270"/>
      <c r="Y559" s="270"/>
      <c r="Z559" s="270"/>
      <c r="AA559" s="270"/>
      <c r="AB559" s="270"/>
      <c r="AC559" s="270"/>
      <c r="AD559" s="270"/>
      <c r="AE559" s="270"/>
      <c r="AF559" s="270"/>
      <c r="AG559" s="270"/>
      <c r="AH559" s="270"/>
      <c r="AI559" s="270"/>
      <c r="AJ559" s="270"/>
      <c r="AK559" s="270"/>
      <c r="AL559" s="270"/>
      <c r="AM559" s="270"/>
      <c r="AN559" s="270"/>
      <c r="AO559" s="270"/>
      <c r="AP559" s="270"/>
      <c r="AQ559" s="270"/>
      <c r="AR559" s="270"/>
      <c r="AS559" s="270"/>
      <c r="AT559" s="270"/>
      <c r="AU559" s="270"/>
      <c r="AV559" s="270"/>
      <c r="AW559" s="270"/>
      <c r="AX559" s="270"/>
    </row>
    <row r="560" spans="1:50">
      <c r="A560" s="270"/>
      <c r="B560" s="270"/>
      <c r="C560" s="270"/>
      <c r="D560" s="270"/>
      <c r="E560" s="270"/>
      <c r="F560" s="270"/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  <c r="X560" s="270"/>
      <c r="Y560" s="270"/>
      <c r="Z560" s="270"/>
      <c r="AA560" s="270"/>
      <c r="AB560" s="270"/>
      <c r="AC560" s="270"/>
      <c r="AD560" s="270"/>
      <c r="AE560" s="270"/>
      <c r="AF560" s="270"/>
      <c r="AG560" s="270"/>
      <c r="AH560" s="270"/>
      <c r="AI560" s="270"/>
      <c r="AJ560" s="270"/>
      <c r="AK560" s="270"/>
      <c r="AL560" s="270"/>
      <c r="AM560" s="270"/>
      <c r="AN560" s="270"/>
      <c r="AO560" s="270"/>
      <c r="AP560" s="270"/>
      <c r="AQ560" s="270"/>
      <c r="AR560" s="270"/>
      <c r="AS560" s="270"/>
      <c r="AT560" s="270"/>
      <c r="AU560" s="270"/>
      <c r="AV560" s="270"/>
      <c r="AW560" s="270"/>
      <c r="AX560" s="270"/>
    </row>
    <row r="561" spans="1:50">
      <c r="A561" s="270"/>
      <c r="B561" s="270"/>
      <c r="C561" s="270"/>
      <c r="D561" s="270"/>
      <c r="E561" s="270"/>
      <c r="F561" s="270"/>
      <c r="G561" s="270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  <c r="X561" s="270"/>
      <c r="Y561" s="270"/>
      <c r="Z561" s="270"/>
      <c r="AA561" s="270"/>
      <c r="AB561" s="270"/>
      <c r="AC561" s="270"/>
      <c r="AD561" s="270"/>
      <c r="AE561" s="270"/>
      <c r="AF561" s="270"/>
      <c r="AG561" s="270"/>
      <c r="AH561" s="270"/>
      <c r="AI561" s="270"/>
      <c r="AJ561" s="270"/>
      <c r="AK561" s="270"/>
      <c r="AL561" s="270"/>
      <c r="AM561" s="270"/>
      <c r="AN561" s="270"/>
      <c r="AO561" s="270"/>
      <c r="AP561" s="270"/>
      <c r="AQ561" s="270"/>
      <c r="AR561" s="270"/>
      <c r="AS561" s="270"/>
      <c r="AT561" s="270"/>
      <c r="AU561" s="270"/>
      <c r="AV561" s="270"/>
      <c r="AW561" s="270"/>
      <c r="AX561" s="270"/>
    </row>
    <row r="562" spans="1:50">
      <c r="A562" s="270"/>
      <c r="B562" s="270"/>
      <c r="C562" s="270"/>
      <c r="D562" s="270"/>
      <c r="E562" s="270"/>
      <c r="F562" s="270"/>
      <c r="G562" s="270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  <c r="X562" s="270"/>
      <c r="Y562" s="270"/>
      <c r="Z562" s="270"/>
      <c r="AA562" s="270"/>
      <c r="AB562" s="270"/>
      <c r="AC562" s="270"/>
      <c r="AD562" s="270"/>
      <c r="AE562" s="270"/>
      <c r="AF562" s="270"/>
      <c r="AG562" s="270"/>
      <c r="AH562" s="270"/>
      <c r="AI562" s="270"/>
      <c r="AJ562" s="270"/>
      <c r="AK562" s="270"/>
      <c r="AL562" s="270"/>
      <c r="AM562" s="270"/>
      <c r="AN562" s="270"/>
      <c r="AO562" s="270"/>
      <c r="AP562" s="270"/>
      <c r="AQ562" s="270"/>
      <c r="AR562" s="270"/>
      <c r="AS562" s="270"/>
      <c r="AT562" s="270"/>
      <c r="AU562" s="270"/>
      <c r="AV562" s="270"/>
      <c r="AW562" s="270"/>
      <c r="AX562" s="270"/>
    </row>
    <row r="563" spans="1:50">
      <c r="A563" s="270"/>
      <c r="B563" s="270"/>
      <c r="C563" s="270"/>
      <c r="D563" s="270"/>
      <c r="E563" s="270"/>
      <c r="F563" s="270"/>
      <c r="G563" s="270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  <c r="X563" s="270"/>
      <c r="Y563" s="270"/>
      <c r="Z563" s="270"/>
      <c r="AA563" s="270"/>
      <c r="AB563" s="270"/>
      <c r="AC563" s="270"/>
      <c r="AD563" s="270"/>
      <c r="AE563" s="270"/>
      <c r="AF563" s="270"/>
      <c r="AG563" s="270"/>
      <c r="AH563" s="270"/>
      <c r="AI563" s="270"/>
      <c r="AJ563" s="270"/>
      <c r="AK563" s="270"/>
      <c r="AL563" s="270"/>
      <c r="AM563" s="270"/>
      <c r="AN563" s="270"/>
      <c r="AO563" s="270"/>
      <c r="AP563" s="270"/>
      <c r="AQ563" s="270"/>
      <c r="AR563" s="270"/>
      <c r="AS563" s="270"/>
      <c r="AT563" s="270"/>
      <c r="AU563" s="270"/>
      <c r="AV563" s="270"/>
      <c r="AW563" s="270"/>
      <c r="AX563" s="270"/>
    </row>
    <row r="564" spans="1:50">
      <c r="A564" s="270"/>
      <c r="B564" s="270"/>
      <c r="C564" s="270"/>
      <c r="D564" s="270"/>
      <c r="E564" s="270"/>
      <c r="F564" s="270"/>
      <c r="G564" s="270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  <c r="X564" s="270"/>
      <c r="Y564" s="270"/>
      <c r="Z564" s="270"/>
      <c r="AA564" s="270"/>
      <c r="AB564" s="270"/>
      <c r="AC564" s="270"/>
      <c r="AD564" s="270"/>
      <c r="AE564" s="270"/>
      <c r="AF564" s="270"/>
      <c r="AG564" s="270"/>
      <c r="AH564" s="270"/>
      <c r="AI564" s="270"/>
      <c r="AJ564" s="270"/>
      <c r="AK564" s="270"/>
      <c r="AL564" s="270"/>
      <c r="AM564" s="270"/>
      <c r="AN564" s="270"/>
      <c r="AO564" s="270"/>
      <c r="AP564" s="270"/>
      <c r="AQ564" s="270"/>
      <c r="AR564" s="270"/>
      <c r="AS564" s="270"/>
      <c r="AT564" s="270"/>
      <c r="AU564" s="270"/>
      <c r="AV564" s="270"/>
      <c r="AW564" s="270"/>
      <c r="AX564" s="270"/>
    </row>
    <row r="565" spans="1:50">
      <c r="A565" s="270"/>
      <c r="B565" s="270"/>
      <c r="C565" s="270"/>
      <c r="D565" s="270"/>
      <c r="E565" s="270"/>
      <c r="F565" s="270"/>
      <c r="G565" s="270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  <c r="X565" s="270"/>
      <c r="Y565" s="270"/>
      <c r="Z565" s="270"/>
      <c r="AA565" s="270"/>
      <c r="AB565" s="270"/>
      <c r="AC565" s="270"/>
      <c r="AD565" s="270"/>
      <c r="AE565" s="270"/>
      <c r="AF565" s="270"/>
      <c r="AG565" s="270"/>
      <c r="AH565" s="270"/>
      <c r="AI565" s="270"/>
      <c r="AJ565" s="270"/>
      <c r="AK565" s="270"/>
      <c r="AL565" s="270"/>
      <c r="AM565" s="270"/>
      <c r="AN565" s="270"/>
      <c r="AO565" s="270"/>
      <c r="AP565" s="270"/>
      <c r="AQ565" s="270"/>
      <c r="AR565" s="270"/>
      <c r="AS565" s="270"/>
      <c r="AT565" s="270"/>
      <c r="AU565" s="270"/>
      <c r="AV565" s="270"/>
      <c r="AW565" s="270"/>
      <c r="AX565" s="270"/>
    </row>
    <row r="566" spans="1:50">
      <c r="A566" s="270"/>
      <c r="B566" s="270"/>
      <c r="C566" s="270"/>
      <c r="D566" s="270"/>
      <c r="E566" s="270"/>
      <c r="F566" s="270"/>
      <c r="G566" s="270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  <c r="X566" s="270"/>
      <c r="Y566" s="270"/>
      <c r="Z566" s="270"/>
      <c r="AA566" s="270"/>
      <c r="AB566" s="270"/>
      <c r="AC566" s="270"/>
      <c r="AD566" s="270"/>
      <c r="AE566" s="270"/>
      <c r="AF566" s="270"/>
      <c r="AG566" s="270"/>
      <c r="AH566" s="270"/>
      <c r="AI566" s="270"/>
      <c r="AJ566" s="270"/>
      <c r="AK566" s="270"/>
      <c r="AL566" s="270"/>
      <c r="AM566" s="270"/>
      <c r="AN566" s="270"/>
      <c r="AO566" s="270"/>
      <c r="AP566" s="270"/>
      <c r="AQ566" s="270"/>
      <c r="AR566" s="270"/>
      <c r="AS566" s="270"/>
      <c r="AT566" s="270"/>
      <c r="AU566" s="270"/>
      <c r="AV566" s="270"/>
      <c r="AW566" s="270"/>
      <c r="AX566" s="270"/>
    </row>
    <row r="567" spans="1:50">
      <c r="A567" s="270"/>
      <c r="B567" s="270"/>
      <c r="C567" s="270"/>
      <c r="D567" s="270"/>
      <c r="E567" s="270"/>
      <c r="F567" s="270"/>
      <c r="G567" s="270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  <c r="X567" s="270"/>
      <c r="Y567" s="270"/>
      <c r="Z567" s="270"/>
      <c r="AA567" s="270"/>
      <c r="AB567" s="270"/>
      <c r="AC567" s="270"/>
      <c r="AD567" s="270"/>
      <c r="AE567" s="270"/>
      <c r="AF567" s="270"/>
      <c r="AG567" s="270"/>
      <c r="AH567" s="270"/>
      <c r="AI567" s="270"/>
      <c r="AJ567" s="270"/>
      <c r="AK567" s="270"/>
      <c r="AL567" s="270"/>
      <c r="AM567" s="270"/>
      <c r="AN567" s="270"/>
      <c r="AO567" s="270"/>
      <c r="AP567" s="270"/>
      <c r="AQ567" s="270"/>
      <c r="AR567" s="270"/>
      <c r="AS567" s="270"/>
      <c r="AT567" s="270"/>
      <c r="AU567" s="270"/>
      <c r="AV567" s="270"/>
      <c r="AW567" s="270"/>
      <c r="AX567" s="270"/>
    </row>
    <row r="568" spans="1:50">
      <c r="A568" s="270"/>
      <c r="B568" s="270"/>
      <c r="C568" s="270"/>
      <c r="D568" s="270"/>
      <c r="E568" s="270"/>
      <c r="F568" s="270"/>
      <c r="G568" s="270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  <c r="X568" s="270"/>
      <c r="Y568" s="270"/>
      <c r="Z568" s="270"/>
      <c r="AA568" s="270"/>
      <c r="AB568" s="270"/>
      <c r="AC568" s="270"/>
      <c r="AD568" s="270"/>
      <c r="AE568" s="270"/>
      <c r="AF568" s="270"/>
      <c r="AG568" s="270"/>
      <c r="AH568" s="270"/>
      <c r="AI568" s="270"/>
      <c r="AJ568" s="270"/>
      <c r="AK568" s="270"/>
      <c r="AL568" s="270"/>
      <c r="AM568" s="270"/>
      <c r="AN568" s="270"/>
      <c r="AO568" s="270"/>
      <c r="AP568" s="270"/>
      <c r="AQ568" s="270"/>
      <c r="AR568" s="270"/>
      <c r="AS568" s="270"/>
      <c r="AT568" s="270"/>
      <c r="AU568" s="270"/>
      <c r="AV568" s="270"/>
      <c r="AW568" s="270"/>
      <c r="AX568" s="270"/>
    </row>
    <row r="569" spans="1:50">
      <c r="A569" s="270"/>
      <c r="B569" s="270"/>
      <c r="C569" s="270"/>
      <c r="D569" s="270"/>
      <c r="E569" s="270"/>
      <c r="F569" s="270"/>
      <c r="G569" s="270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  <c r="X569" s="270"/>
      <c r="Y569" s="270"/>
      <c r="Z569" s="270"/>
      <c r="AA569" s="270"/>
      <c r="AB569" s="270"/>
      <c r="AC569" s="270"/>
      <c r="AD569" s="270"/>
      <c r="AE569" s="270"/>
      <c r="AF569" s="270"/>
      <c r="AG569" s="270"/>
      <c r="AH569" s="270"/>
      <c r="AI569" s="270"/>
      <c r="AJ569" s="270"/>
      <c r="AK569" s="270"/>
      <c r="AL569" s="270"/>
      <c r="AM569" s="270"/>
      <c r="AN569" s="270"/>
      <c r="AO569" s="270"/>
      <c r="AP569" s="270"/>
      <c r="AQ569" s="270"/>
      <c r="AR569" s="270"/>
      <c r="AS569" s="270"/>
      <c r="AT569" s="270"/>
      <c r="AU569" s="270"/>
      <c r="AV569" s="270"/>
      <c r="AW569" s="270"/>
      <c r="AX569" s="270"/>
    </row>
    <row r="570" spans="1:50">
      <c r="A570" s="270"/>
      <c r="B570" s="270"/>
      <c r="C570" s="270"/>
      <c r="D570" s="270"/>
      <c r="E570" s="270"/>
      <c r="F570" s="270"/>
      <c r="G570" s="270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  <c r="X570" s="270"/>
      <c r="Y570" s="270"/>
      <c r="Z570" s="270"/>
      <c r="AA570" s="270"/>
      <c r="AB570" s="270"/>
      <c r="AC570" s="270"/>
      <c r="AD570" s="270"/>
      <c r="AE570" s="270"/>
      <c r="AF570" s="270"/>
      <c r="AG570" s="270"/>
      <c r="AH570" s="270"/>
      <c r="AI570" s="270"/>
      <c r="AJ570" s="270"/>
      <c r="AK570" s="270"/>
      <c r="AL570" s="270"/>
      <c r="AM570" s="270"/>
      <c r="AN570" s="270"/>
      <c r="AO570" s="270"/>
      <c r="AP570" s="270"/>
      <c r="AQ570" s="270"/>
      <c r="AR570" s="270"/>
      <c r="AS570" s="270"/>
      <c r="AT570" s="270"/>
      <c r="AU570" s="270"/>
      <c r="AV570" s="270"/>
      <c r="AW570" s="270"/>
      <c r="AX570" s="270"/>
    </row>
    <row r="571" spans="1:50">
      <c r="A571" s="270"/>
      <c r="B571" s="270"/>
      <c r="C571" s="270"/>
      <c r="D571" s="270"/>
      <c r="E571" s="270"/>
      <c r="F571" s="270"/>
      <c r="G571" s="270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  <c r="X571" s="270"/>
      <c r="Y571" s="270"/>
      <c r="Z571" s="270"/>
      <c r="AA571" s="270"/>
      <c r="AB571" s="270"/>
      <c r="AC571" s="270"/>
      <c r="AD571" s="270"/>
      <c r="AE571" s="270"/>
      <c r="AF571" s="270"/>
      <c r="AG571" s="270"/>
      <c r="AH571" s="270"/>
      <c r="AI571" s="270"/>
      <c r="AJ571" s="270"/>
      <c r="AK571" s="270"/>
      <c r="AL571" s="270"/>
      <c r="AM571" s="270"/>
      <c r="AN571" s="270"/>
      <c r="AO571" s="270"/>
      <c r="AP571" s="270"/>
      <c r="AQ571" s="270"/>
      <c r="AR571" s="270"/>
      <c r="AS571" s="270"/>
      <c r="AT571" s="270"/>
      <c r="AU571" s="270"/>
      <c r="AV571" s="270"/>
      <c r="AW571" s="270"/>
      <c r="AX571" s="270"/>
    </row>
    <row r="572" spans="1:50">
      <c r="A572" s="270"/>
      <c r="B572" s="270"/>
      <c r="C572" s="270"/>
      <c r="D572" s="270"/>
      <c r="E572" s="270"/>
      <c r="F572" s="270"/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  <c r="X572" s="270"/>
      <c r="Y572" s="270"/>
      <c r="Z572" s="270"/>
      <c r="AA572" s="270"/>
      <c r="AB572" s="270"/>
      <c r="AC572" s="270"/>
      <c r="AD572" s="270"/>
      <c r="AE572" s="270"/>
      <c r="AF572" s="270"/>
      <c r="AG572" s="270"/>
      <c r="AH572" s="270"/>
      <c r="AI572" s="270"/>
      <c r="AJ572" s="270"/>
      <c r="AK572" s="270"/>
      <c r="AL572" s="270"/>
      <c r="AM572" s="270"/>
      <c r="AN572" s="270"/>
      <c r="AO572" s="270"/>
      <c r="AP572" s="270"/>
      <c r="AQ572" s="270"/>
      <c r="AR572" s="270"/>
      <c r="AS572" s="270"/>
      <c r="AT572" s="270"/>
      <c r="AU572" s="270"/>
      <c r="AV572" s="270"/>
      <c r="AW572" s="270"/>
      <c r="AX572" s="270"/>
    </row>
    <row r="573" spans="1:50">
      <c r="A573" s="270"/>
      <c r="B573" s="270"/>
      <c r="C573" s="270"/>
      <c r="D573" s="270"/>
      <c r="E573" s="270"/>
      <c r="F573" s="270"/>
      <c r="G573" s="270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  <c r="X573" s="270"/>
      <c r="Y573" s="270"/>
      <c r="Z573" s="270"/>
      <c r="AA573" s="270"/>
      <c r="AB573" s="270"/>
      <c r="AC573" s="270"/>
      <c r="AD573" s="270"/>
      <c r="AE573" s="270"/>
      <c r="AF573" s="270"/>
      <c r="AG573" s="270"/>
      <c r="AH573" s="270"/>
      <c r="AI573" s="270"/>
      <c r="AJ573" s="270"/>
      <c r="AK573" s="270"/>
      <c r="AL573" s="270"/>
      <c r="AM573" s="270"/>
      <c r="AN573" s="270"/>
      <c r="AO573" s="270"/>
      <c r="AP573" s="270"/>
      <c r="AQ573" s="270"/>
      <c r="AR573" s="270"/>
      <c r="AS573" s="270"/>
      <c r="AT573" s="270"/>
      <c r="AU573" s="270"/>
      <c r="AV573" s="270"/>
      <c r="AW573" s="270"/>
      <c r="AX573" s="270"/>
    </row>
    <row r="574" spans="1:50">
      <c r="A574" s="270"/>
      <c r="B574" s="270"/>
      <c r="C574" s="270"/>
      <c r="D574" s="270"/>
      <c r="E574" s="270"/>
      <c r="F574" s="270"/>
      <c r="G574" s="270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  <c r="X574" s="270"/>
      <c r="Y574" s="270"/>
      <c r="Z574" s="270"/>
      <c r="AA574" s="270"/>
      <c r="AB574" s="270"/>
      <c r="AC574" s="270"/>
      <c r="AD574" s="270"/>
      <c r="AE574" s="270"/>
      <c r="AF574" s="270"/>
      <c r="AG574" s="270"/>
      <c r="AH574" s="270"/>
      <c r="AI574" s="270"/>
      <c r="AJ574" s="270"/>
      <c r="AK574" s="270"/>
      <c r="AL574" s="270"/>
      <c r="AM574" s="270"/>
      <c r="AN574" s="270"/>
      <c r="AO574" s="270"/>
      <c r="AP574" s="270"/>
      <c r="AQ574" s="270"/>
      <c r="AR574" s="270"/>
      <c r="AS574" s="270"/>
      <c r="AT574" s="270"/>
      <c r="AU574" s="270"/>
      <c r="AV574" s="270"/>
      <c r="AW574" s="270"/>
      <c r="AX574" s="270"/>
    </row>
    <row r="575" spans="1:50">
      <c r="A575" s="270"/>
      <c r="B575" s="270"/>
      <c r="C575" s="270"/>
      <c r="D575" s="270"/>
      <c r="E575" s="270"/>
      <c r="F575" s="270"/>
      <c r="G575" s="270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  <c r="X575" s="270"/>
      <c r="Y575" s="270"/>
      <c r="Z575" s="270"/>
      <c r="AA575" s="270"/>
      <c r="AB575" s="270"/>
      <c r="AC575" s="270"/>
      <c r="AD575" s="270"/>
      <c r="AE575" s="270"/>
      <c r="AF575" s="270"/>
      <c r="AG575" s="270"/>
      <c r="AH575" s="270"/>
      <c r="AI575" s="270"/>
      <c r="AJ575" s="270"/>
      <c r="AK575" s="270"/>
      <c r="AL575" s="270"/>
      <c r="AM575" s="270"/>
      <c r="AN575" s="270"/>
      <c r="AO575" s="270"/>
      <c r="AP575" s="270"/>
      <c r="AQ575" s="270"/>
      <c r="AR575" s="270"/>
      <c r="AS575" s="270"/>
      <c r="AT575" s="270"/>
      <c r="AU575" s="270"/>
      <c r="AV575" s="270"/>
      <c r="AW575" s="270"/>
      <c r="AX575" s="270"/>
    </row>
    <row r="576" spans="1:50">
      <c r="A576" s="270"/>
      <c r="B576" s="270"/>
      <c r="C576" s="270"/>
      <c r="D576" s="270"/>
      <c r="E576" s="270"/>
      <c r="F576" s="270"/>
      <c r="G576" s="270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  <c r="X576" s="270"/>
      <c r="Y576" s="270"/>
      <c r="Z576" s="270"/>
      <c r="AA576" s="270"/>
      <c r="AB576" s="270"/>
      <c r="AC576" s="270"/>
      <c r="AD576" s="270"/>
      <c r="AE576" s="270"/>
      <c r="AF576" s="270"/>
      <c r="AG576" s="270"/>
      <c r="AH576" s="270"/>
      <c r="AI576" s="270"/>
      <c r="AJ576" s="270"/>
      <c r="AK576" s="270"/>
      <c r="AL576" s="270"/>
      <c r="AM576" s="270"/>
      <c r="AN576" s="270"/>
      <c r="AO576" s="270"/>
      <c r="AP576" s="270"/>
      <c r="AQ576" s="270"/>
      <c r="AR576" s="270"/>
      <c r="AS576" s="270"/>
      <c r="AT576" s="270"/>
      <c r="AU576" s="270"/>
      <c r="AV576" s="270"/>
      <c r="AW576" s="270"/>
      <c r="AX576" s="270"/>
    </row>
    <row r="577" spans="1:50">
      <c r="A577" s="270"/>
      <c r="B577" s="270"/>
      <c r="C577" s="270"/>
      <c r="D577" s="270"/>
      <c r="E577" s="270"/>
      <c r="F577" s="270"/>
      <c r="G577" s="270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  <c r="X577" s="270"/>
      <c r="Y577" s="270"/>
      <c r="Z577" s="270"/>
      <c r="AA577" s="270"/>
      <c r="AB577" s="270"/>
      <c r="AC577" s="270"/>
      <c r="AD577" s="270"/>
      <c r="AE577" s="270"/>
      <c r="AF577" s="270"/>
      <c r="AG577" s="270"/>
      <c r="AH577" s="270"/>
      <c r="AI577" s="270"/>
      <c r="AJ577" s="270"/>
      <c r="AK577" s="270"/>
      <c r="AL577" s="270"/>
      <c r="AM577" s="270"/>
      <c r="AN577" s="270"/>
      <c r="AO577" s="270"/>
      <c r="AP577" s="270"/>
      <c r="AQ577" s="270"/>
      <c r="AR577" s="270"/>
      <c r="AS577" s="270"/>
      <c r="AT577" s="270"/>
      <c r="AU577" s="270"/>
      <c r="AV577" s="270"/>
      <c r="AW577" s="270"/>
      <c r="AX577" s="270"/>
    </row>
    <row r="578" spans="1:50">
      <c r="A578" s="270"/>
      <c r="B578" s="270"/>
      <c r="C578" s="270"/>
      <c r="D578" s="270"/>
      <c r="E578" s="270"/>
      <c r="F578" s="270"/>
      <c r="G578" s="270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  <c r="X578" s="270"/>
      <c r="Y578" s="270"/>
      <c r="Z578" s="270"/>
      <c r="AA578" s="270"/>
      <c r="AB578" s="270"/>
      <c r="AC578" s="270"/>
      <c r="AD578" s="270"/>
      <c r="AE578" s="270"/>
      <c r="AF578" s="270"/>
      <c r="AG578" s="270"/>
      <c r="AH578" s="270"/>
      <c r="AI578" s="270"/>
      <c r="AJ578" s="270"/>
      <c r="AK578" s="270"/>
      <c r="AL578" s="270"/>
      <c r="AM578" s="270"/>
      <c r="AN578" s="270"/>
      <c r="AO578" s="270"/>
      <c r="AP578" s="270"/>
      <c r="AQ578" s="270"/>
      <c r="AR578" s="270"/>
      <c r="AS578" s="270"/>
      <c r="AT578" s="270"/>
      <c r="AU578" s="270"/>
      <c r="AV578" s="270"/>
      <c r="AW578" s="270"/>
      <c r="AX578" s="270"/>
    </row>
    <row r="579" spans="1:50">
      <c r="A579" s="270"/>
      <c r="B579" s="270"/>
      <c r="C579" s="270"/>
      <c r="D579" s="270"/>
      <c r="E579" s="270"/>
      <c r="F579" s="270"/>
      <c r="G579" s="270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  <c r="X579" s="270"/>
      <c r="Y579" s="270"/>
      <c r="Z579" s="270"/>
      <c r="AA579" s="270"/>
      <c r="AB579" s="270"/>
      <c r="AC579" s="270"/>
      <c r="AD579" s="270"/>
      <c r="AE579" s="270"/>
      <c r="AF579" s="270"/>
      <c r="AG579" s="270"/>
      <c r="AH579" s="270"/>
      <c r="AI579" s="270"/>
      <c r="AJ579" s="270"/>
      <c r="AK579" s="270"/>
      <c r="AL579" s="270"/>
      <c r="AM579" s="270"/>
      <c r="AN579" s="270"/>
      <c r="AO579" s="270"/>
      <c r="AP579" s="270"/>
      <c r="AQ579" s="270"/>
      <c r="AR579" s="270"/>
      <c r="AS579" s="270"/>
      <c r="AT579" s="270"/>
      <c r="AU579" s="270"/>
      <c r="AV579" s="270"/>
      <c r="AW579" s="270"/>
      <c r="AX579" s="270"/>
    </row>
    <row r="580" spans="1:50">
      <c r="A580" s="270"/>
      <c r="B580" s="270"/>
      <c r="C580" s="270"/>
      <c r="D580" s="270"/>
      <c r="E580" s="270"/>
      <c r="F580" s="270"/>
      <c r="G580" s="270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  <c r="X580" s="270"/>
      <c r="Y580" s="270"/>
      <c r="Z580" s="270"/>
      <c r="AA580" s="270"/>
      <c r="AB580" s="270"/>
      <c r="AC580" s="270"/>
      <c r="AD580" s="270"/>
      <c r="AE580" s="270"/>
      <c r="AF580" s="270"/>
      <c r="AG580" s="270"/>
      <c r="AH580" s="270"/>
      <c r="AI580" s="270"/>
      <c r="AJ580" s="270"/>
      <c r="AK580" s="270"/>
      <c r="AL580" s="270"/>
      <c r="AM580" s="270"/>
      <c r="AN580" s="270"/>
      <c r="AO580" s="270"/>
      <c r="AP580" s="270"/>
      <c r="AQ580" s="270"/>
      <c r="AR580" s="270"/>
      <c r="AS580" s="270"/>
      <c r="AT580" s="270"/>
      <c r="AU580" s="270"/>
      <c r="AV580" s="270"/>
      <c r="AW580" s="270"/>
      <c r="AX580" s="270"/>
    </row>
    <row r="581" spans="1:50">
      <c r="A581" s="270"/>
      <c r="B581" s="270"/>
      <c r="C581" s="270"/>
      <c r="D581" s="270"/>
      <c r="E581" s="270"/>
      <c r="F581" s="270"/>
      <c r="G581" s="270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  <c r="X581" s="270"/>
      <c r="Y581" s="270"/>
      <c r="Z581" s="270"/>
      <c r="AA581" s="270"/>
      <c r="AB581" s="270"/>
      <c r="AC581" s="270"/>
      <c r="AD581" s="270"/>
      <c r="AE581" s="270"/>
      <c r="AF581" s="270"/>
      <c r="AG581" s="270"/>
      <c r="AH581" s="270"/>
      <c r="AI581" s="270"/>
      <c r="AJ581" s="270"/>
      <c r="AK581" s="270"/>
      <c r="AL581" s="270"/>
      <c r="AM581" s="270"/>
      <c r="AN581" s="270"/>
      <c r="AO581" s="270"/>
      <c r="AP581" s="270"/>
      <c r="AQ581" s="270"/>
      <c r="AR581" s="270"/>
      <c r="AS581" s="270"/>
      <c r="AT581" s="270"/>
      <c r="AU581" s="270"/>
      <c r="AV581" s="270"/>
      <c r="AW581" s="270"/>
      <c r="AX581" s="270"/>
    </row>
    <row r="582" spans="1:50">
      <c r="A582" s="270"/>
      <c r="B582" s="270"/>
      <c r="C582" s="270"/>
      <c r="D582" s="270"/>
      <c r="E582" s="270"/>
      <c r="F582" s="270"/>
      <c r="G582" s="270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  <c r="X582" s="270"/>
      <c r="Y582" s="270"/>
      <c r="Z582" s="270"/>
      <c r="AA582" s="270"/>
      <c r="AB582" s="270"/>
      <c r="AC582" s="270"/>
      <c r="AD582" s="270"/>
      <c r="AE582" s="270"/>
      <c r="AF582" s="270"/>
      <c r="AG582" s="270"/>
      <c r="AH582" s="270"/>
      <c r="AI582" s="270"/>
      <c r="AJ582" s="270"/>
      <c r="AK582" s="270"/>
      <c r="AL582" s="270"/>
      <c r="AM582" s="270"/>
      <c r="AN582" s="270"/>
      <c r="AO582" s="270"/>
      <c r="AP582" s="270"/>
      <c r="AQ582" s="270"/>
      <c r="AR582" s="270"/>
      <c r="AS582" s="270"/>
      <c r="AT582" s="270"/>
      <c r="AU582" s="270"/>
      <c r="AV582" s="270"/>
      <c r="AW582" s="270"/>
      <c r="AX582" s="270"/>
    </row>
    <row r="583" spans="1:50">
      <c r="A583" s="270"/>
      <c r="B583" s="270"/>
      <c r="C583" s="270"/>
      <c r="D583" s="270"/>
      <c r="E583" s="270"/>
      <c r="F583" s="270"/>
      <c r="G583" s="270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  <c r="X583" s="270"/>
      <c r="Y583" s="270"/>
      <c r="Z583" s="270"/>
      <c r="AA583" s="270"/>
      <c r="AB583" s="270"/>
      <c r="AC583" s="270"/>
      <c r="AD583" s="270"/>
      <c r="AE583" s="270"/>
      <c r="AF583" s="270"/>
      <c r="AG583" s="270"/>
      <c r="AH583" s="270"/>
      <c r="AI583" s="270"/>
      <c r="AJ583" s="270"/>
      <c r="AK583" s="270"/>
      <c r="AL583" s="270"/>
      <c r="AM583" s="270"/>
      <c r="AN583" s="270"/>
      <c r="AO583" s="270"/>
      <c r="AP583" s="270"/>
      <c r="AQ583" s="270"/>
      <c r="AR583" s="270"/>
      <c r="AS583" s="270"/>
      <c r="AT583" s="270"/>
      <c r="AU583" s="270"/>
      <c r="AV583" s="270"/>
      <c r="AW583" s="270"/>
      <c r="AX583" s="270"/>
    </row>
    <row r="584" spans="1:50">
      <c r="A584" s="270"/>
      <c r="B584" s="270"/>
      <c r="C584" s="270"/>
      <c r="D584" s="270"/>
      <c r="E584" s="270"/>
      <c r="F584" s="270"/>
      <c r="G584" s="270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  <c r="X584" s="270"/>
      <c r="Y584" s="270"/>
      <c r="Z584" s="270"/>
      <c r="AA584" s="270"/>
      <c r="AB584" s="270"/>
      <c r="AC584" s="270"/>
      <c r="AD584" s="270"/>
      <c r="AE584" s="270"/>
      <c r="AF584" s="270"/>
      <c r="AG584" s="270"/>
      <c r="AH584" s="270"/>
      <c r="AI584" s="270"/>
      <c r="AJ584" s="270"/>
      <c r="AK584" s="270"/>
      <c r="AL584" s="270"/>
      <c r="AM584" s="270"/>
      <c r="AN584" s="270"/>
      <c r="AO584" s="270"/>
      <c r="AP584" s="270"/>
      <c r="AQ584" s="270"/>
      <c r="AR584" s="270"/>
      <c r="AS584" s="270"/>
      <c r="AT584" s="270"/>
      <c r="AU584" s="270"/>
      <c r="AV584" s="270"/>
      <c r="AW584" s="270"/>
      <c r="AX584" s="270"/>
    </row>
    <row r="585" spans="1:50">
      <c r="A585" s="270"/>
      <c r="B585" s="270"/>
      <c r="C585" s="270"/>
      <c r="D585" s="270"/>
      <c r="E585" s="270"/>
      <c r="F585" s="270"/>
      <c r="G585" s="270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  <c r="X585" s="270"/>
      <c r="Y585" s="270"/>
      <c r="Z585" s="270"/>
      <c r="AA585" s="270"/>
      <c r="AB585" s="270"/>
      <c r="AC585" s="270"/>
      <c r="AD585" s="270"/>
      <c r="AE585" s="270"/>
      <c r="AF585" s="270"/>
      <c r="AG585" s="270"/>
      <c r="AH585" s="270"/>
      <c r="AI585" s="270"/>
      <c r="AJ585" s="270"/>
      <c r="AK585" s="270"/>
      <c r="AL585" s="270"/>
      <c r="AM585" s="270"/>
      <c r="AN585" s="270"/>
      <c r="AO585" s="270"/>
      <c r="AP585" s="270"/>
      <c r="AQ585" s="270"/>
      <c r="AR585" s="270"/>
      <c r="AS585" s="270"/>
      <c r="AT585" s="270"/>
      <c r="AU585" s="270"/>
      <c r="AV585" s="270"/>
      <c r="AW585" s="270"/>
      <c r="AX585" s="270"/>
    </row>
    <row r="586" spans="1:50">
      <c r="A586" s="270"/>
      <c r="B586" s="270"/>
      <c r="C586" s="270"/>
      <c r="D586" s="270"/>
      <c r="E586" s="270"/>
      <c r="F586" s="270"/>
      <c r="G586" s="270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  <c r="X586" s="270"/>
      <c r="Y586" s="270"/>
      <c r="Z586" s="270"/>
      <c r="AA586" s="270"/>
      <c r="AB586" s="270"/>
      <c r="AC586" s="270"/>
      <c r="AD586" s="270"/>
      <c r="AE586" s="270"/>
      <c r="AF586" s="270"/>
      <c r="AG586" s="270"/>
      <c r="AH586" s="270"/>
      <c r="AI586" s="270"/>
      <c r="AJ586" s="270"/>
      <c r="AK586" s="270"/>
      <c r="AL586" s="270"/>
      <c r="AM586" s="270"/>
      <c r="AN586" s="270"/>
      <c r="AO586" s="270"/>
      <c r="AP586" s="270"/>
      <c r="AQ586" s="270"/>
      <c r="AR586" s="270"/>
      <c r="AS586" s="270"/>
      <c r="AT586" s="270"/>
      <c r="AU586" s="270"/>
      <c r="AV586" s="270"/>
      <c r="AW586" s="270"/>
      <c r="AX586" s="270"/>
    </row>
    <row r="587" spans="1:50">
      <c r="A587" s="270"/>
      <c r="B587" s="270"/>
      <c r="C587" s="270"/>
      <c r="D587" s="270"/>
      <c r="E587" s="270"/>
      <c r="F587" s="270"/>
      <c r="G587" s="270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  <c r="X587" s="270"/>
      <c r="Y587" s="270"/>
      <c r="Z587" s="270"/>
      <c r="AA587" s="270"/>
      <c r="AB587" s="270"/>
      <c r="AC587" s="270"/>
      <c r="AD587" s="270"/>
      <c r="AE587" s="270"/>
      <c r="AF587" s="270"/>
      <c r="AG587" s="270"/>
      <c r="AH587" s="270"/>
      <c r="AI587" s="270"/>
      <c r="AJ587" s="270"/>
      <c r="AK587" s="270"/>
      <c r="AL587" s="270"/>
      <c r="AM587" s="270"/>
      <c r="AN587" s="270"/>
      <c r="AO587" s="270"/>
      <c r="AP587" s="270"/>
      <c r="AQ587" s="270"/>
      <c r="AR587" s="270"/>
      <c r="AS587" s="270"/>
      <c r="AT587" s="270"/>
      <c r="AU587" s="270"/>
      <c r="AV587" s="270"/>
      <c r="AW587" s="270"/>
      <c r="AX587" s="270"/>
    </row>
    <row r="588" spans="1:50">
      <c r="A588" s="270"/>
      <c r="B588" s="270"/>
      <c r="C588" s="270"/>
      <c r="D588" s="270"/>
      <c r="E588" s="270"/>
      <c r="F588" s="270"/>
      <c r="G588" s="270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  <c r="X588" s="270"/>
      <c r="Y588" s="270"/>
      <c r="Z588" s="270"/>
      <c r="AA588" s="270"/>
      <c r="AB588" s="270"/>
      <c r="AC588" s="270"/>
      <c r="AD588" s="270"/>
      <c r="AE588" s="270"/>
      <c r="AF588" s="270"/>
      <c r="AG588" s="270"/>
      <c r="AH588" s="270"/>
      <c r="AI588" s="270"/>
      <c r="AJ588" s="270"/>
      <c r="AK588" s="270"/>
      <c r="AL588" s="270"/>
      <c r="AM588" s="270"/>
      <c r="AN588" s="270"/>
      <c r="AO588" s="270"/>
      <c r="AP588" s="270"/>
      <c r="AQ588" s="270"/>
      <c r="AR588" s="270"/>
      <c r="AS588" s="270"/>
      <c r="AT588" s="270"/>
      <c r="AU588" s="270"/>
      <c r="AV588" s="270"/>
      <c r="AW588" s="270"/>
      <c r="AX588" s="270"/>
    </row>
    <row r="589" spans="1:50">
      <c r="A589" s="270"/>
      <c r="B589" s="270"/>
      <c r="C589" s="270"/>
      <c r="D589" s="270"/>
      <c r="E589" s="270"/>
      <c r="F589" s="270"/>
      <c r="G589" s="270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  <c r="X589" s="270"/>
      <c r="Y589" s="270"/>
      <c r="Z589" s="270"/>
      <c r="AA589" s="270"/>
      <c r="AB589" s="270"/>
      <c r="AC589" s="270"/>
      <c r="AD589" s="270"/>
      <c r="AE589" s="270"/>
      <c r="AF589" s="270"/>
      <c r="AG589" s="270"/>
      <c r="AH589" s="270"/>
      <c r="AI589" s="270"/>
      <c r="AJ589" s="270"/>
      <c r="AK589" s="270"/>
      <c r="AL589" s="270"/>
      <c r="AM589" s="270"/>
      <c r="AN589" s="270"/>
      <c r="AO589" s="270"/>
      <c r="AP589" s="270"/>
      <c r="AQ589" s="270"/>
      <c r="AR589" s="270"/>
      <c r="AS589" s="270"/>
      <c r="AT589" s="270"/>
      <c r="AU589" s="270"/>
      <c r="AV589" s="270"/>
      <c r="AW589" s="270"/>
      <c r="AX589" s="270"/>
    </row>
    <row r="590" spans="1:50">
      <c r="A590" s="270"/>
      <c r="B590" s="270"/>
      <c r="C590" s="270"/>
      <c r="D590" s="270"/>
      <c r="E590" s="270"/>
      <c r="F590" s="270"/>
      <c r="G590" s="270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  <c r="X590" s="270"/>
      <c r="Y590" s="270"/>
      <c r="Z590" s="270"/>
      <c r="AA590" s="270"/>
      <c r="AB590" s="270"/>
      <c r="AC590" s="270"/>
      <c r="AD590" s="270"/>
      <c r="AE590" s="270"/>
      <c r="AF590" s="270"/>
      <c r="AG590" s="270"/>
      <c r="AH590" s="270"/>
      <c r="AI590" s="270"/>
      <c r="AJ590" s="270"/>
      <c r="AK590" s="270"/>
      <c r="AL590" s="270"/>
      <c r="AM590" s="270"/>
      <c r="AN590" s="270"/>
      <c r="AO590" s="270"/>
      <c r="AP590" s="270"/>
      <c r="AQ590" s="270"/>
      <c r="AR590" s="270"/>
      <c r="AS590" s="270"/>
      <c r="AT590" s="270"/>
      <c r="AU590" s="270"/>
      <c r="AV590" s="270"/>
      <c r="AW590" s="270"/>
      <c r="AX590" s="270"/>
    </row>
    <row r="591" spans="1:50">
      <c r="A591" s="270"/>
      <c r="B591" s="270"/>
      <c r="C591" s="270"/>
      <c r="D591" s="270"/>
      <c r="E591" s="270"/>
      <c r="F591" s="270"/>
      <c r="G591" s="270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  <c r="X591" s="270"/>
      <c r="Y591" s="270"/>
      <c r="Z591" s="270"/>
      <c r="AA591" s="270"/>
      <c r="AB591" s="270"/>
      <c r="AC591" s="270"/>
      <c r="AD591" s="270"/>
      <c r="AE591" s="270"/>
      <c r="AF591" s="270"/>
      <c r="AG591" s="270"/>
      <c r="AH591" s="270"/>
      <c r="AI591" s="270"/>
      <c r="AJ591" s="270"/>
      <c r="AK591" s="270"/>
      <c r="AL591" s="270"/>
      <c r="AM591" s="270"/>
      <c r="AN591" s="270"/>
      <c r="AO591" s="270"/>
      <c r="AP591" s="270"/>
      <c r="AQ591" s="270"/>
      <c r="AR591" s="270"/>
      <c r="AS591" s="270"/>
      <c r="AT591" s="270"/>
      <c r="AU591" s="270"/>
      <c r="AV591" s="270"/>
      <c r="AW591" s="270"/>
      <c r="AX591" s="270"/>
    </row>
    <row r="592" spans="1:50">
      <c r="A592" s="270"/>
      <c r="B592" s="270"/>
      <c r="C592" s="270"/>
      <c r="D592" s="270"/>
      <c r="E592" s="270"/>
      <c r="F592" s="270"/>
      <c r="G592" s="270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  <c r="X592" s="270"/>
      <c r="Y592" s="270"/>
      <c r="Z592" s="270"/>
      <c r="AA592" s="270"/>
      <c r="AB592" s="270"/>
      <c r="AC592" s="270"/>
      <c r="AD592" s="270"/>
      <c r="AE592" s="270"/>
      <c r="AF592" s="270"/>
      <c r="AG592" s="270"/>
      <c r="AH592" s="270"/>
      <c r="AI592" s="270"/>
      <c r="AJ592" s="270"/>
      <c r="AK592" s="270"/>
      <c r="AL592" s="270"/>
      <c r="AM592" s="270"/>
      <c r="AN592" s="270"/>
      <c r="AO592" s="270"/>
      <c r="AP592" s="270"/>
      <c r="AQ592" s="270"/>
      <c r="AR592" s="270"/>
      <c r="AS592" s="270"/>
      <c r="AT592" s="270"/>
      <c r="AU592" s="270"/>
      <c r="AV592" s="270"/>
      <c r="AW592" s="270"/>
      <c r="AX592" s="270"/>
    </row>
    <row r="593" spans="1:50">
      <c r="A593" s="270"/>
      <c r="B593" s="270"/>
      <c r="C593" s="270"/>
      <c r="D593" s="270"/>
      <c r="E593" s="270"/>
      <c r="F593" s="270"/>
      <c r="G593" s="270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  <c r="X593" s="270"/>
      <c r="Y593" s="270"/>
      <c r="Z593" s="270"/>
      <c r="AA593" s="270"/>
      <c r="AB593" s="270"/>
      <c r="AC593" s="270"/>
      <c r="AD593" s="270"/>
      <c r="AE593" s="270"/>
      <c r="AF593" s="270"/>
      <c r="AG593" s="270"/>
      <c r="AH593" s="270"/>
      <c r="AI593" s="270"/>
      <c r="AJ593" s="270"/>
      <c r="AK593" s="270"/>
      <c r="AL593" s="270"/>
      <c r="AM593" s="270"/>
      <c r="AN593" s="270"/>
      <c r="AO593" s="270"/>
      <c r="AP593" s="270"/>
      <c r="AQ593" s="270"/>
      <c r="AR593" s="270"/>
      <c r="AS593" s="270"/>
      <c r="AT593" s="270"/>
      <c r="AU593" s="270"/>
      <c r="AV593" s="270"/>
      <c r="AW593" s="270"/>
      <c r="AX593" s="270"/>
    </row>
    <row r="594" spans="1:50">
      <c r="A594" s="270"/>
      <c r="B594" s="270"/>
      <c r="C594" s="270"/>
      <c r="D594" s="270"/>
      <c r="E594" s="270"/>
      <c r="F594" s="270"/>
      <c r="G594" s="270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  <c r="X594" s="270"/>
      <c r="Y594" s="270"/>
      <c r="Z594" s="270"/>
      <c r="AA594" s="270"/>
      <c r="AB594" s="270"/>
      <c r="AC594" s="270"/>
      <c r="AD594" s="270"/>
      <c r="AE594" s="270"/>
      <c r="AF594" s="270"/>
      <c r="AG594" s="270"/>
      <c r="AH594" s="270"/>
      <c r="AI594" s="270"/>
      <c r="AJ594" s="270"/>
      <c r="AK594" s="270"/>
      <c r="AL594" s="270"/>
      <c r="AM594" s="270"/>
      <c r="AN594" s="270"/>
      <c r="AO594" s="270"/>
      <c r="AP594" s="270"/>
      <c r="AQ594" s="270"/>
      <c r="AR594" s="270"/>
      <c r="AS594" s="270"/>
      <c r="AT594" s="270"/>
      <c r="AU594" s="270"/>
      <c r="AV594" s="270"/>
      <c r="AW594" s="270"/>
      <c r="AX594" s="270"/>
    </row>
    <row r="595" spans="1:50">
      <c r="A595" s="270"/>
      <c r="B595" s="270"/>
      <c r="C595" s="270"/>
      <c r="D595" s="270"/>
      <c r="E595" s="270"/>
      <c r="F595" s="270"/>
      <c r="G595" s="270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  <c r="X595" s="270"/>
      <c r="Y595" s="270"/>
      <c r="Z595" s="270"/>
      <c r="AA595" s="270"/>
      <c r="AB595" s="270"/>
      <c r="AC595" s="270"/>
      <c r="AD595" s="270"/>
      <c r="AE595" s="270"/>
      <c r="AF595" s="270"/>
      <c r="AG595" s="270"/>
      <c r="AH595" s="270"/>
      <c r="AI595" s="270"/>
      <c r="AJ595" s="270"/>
      <c r="AK595" s="270"/>
      <c r="AL595" s="270"/>
      <c r="AM595" s="270"/>
      <c r="AN595" s="270"/>
      <c r="AO595" s="270"/>
      <c r="AP595" s="270"/>
      <c r="AQ595" s="270"/>
      <c r="AR595" s="270"/>
      <c r="AS595" s="270"/>
      <c r="AT595" s="270"/>
      <c r="AU595" s="270"/>
      <c r="AV595" s="270"/>
      <c r="AW595" s="270"/>
      <c r="AX595" s="270"/>
    </row>
    <row r="596" spans="1:50">
      <c r="A596" s="270"/>
      <c r="B596" s="270"/>
      <c r="C596" s="270"/>
      <c r="D596" s="270"/>
      <c r="E596" s="270"/>
      <c r="F596" s="270"/>
      <c r="G596" s="270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  <c r="X596" s="270"/>
      <c r="Y596" s="270"/>
      <c r="Z596" s="270"/>
      <c r="AA596" s="270"/>
      <c r="AB596" s="270"/>
      <c r="AC596" s="270"/>
      <c r="AD596" s="270"/>
      <c r="AE596" s="270"/>
      <c r="AF596" s="270"/>
      <c r="AG596" s="270"/>
      <c r="AH596" s="270"/>
      <c r="AI596" s="270"/>
      <c r="AJ596" s="270"/>
      <c r="AK596" s="270"/>
      <c r="AL596" s="270"/>
      <c r="AM596" s="270"/>
      <c r="AN596" s="270"/>
      <c r="AO596" s="270"/>
      <c r="AP596" s="270"/>
      <c r="AQ596" s="270"/>
      <c r="AR596" s="270"/>
      <c r="AS596" s="270"/>
      <c r="AT596" s="270"/>
      <c r="AU596" s="270"/>
      <c r="AV596" s="270"/>
      <c r="AW596" s="270"/>
      <c r="AX596" s="270"/>
    </row>
    <row r="597" spans="1:50">
      <c r="A597" s="270"/>
      <c r="B597" s="270"/>
      <c r="C597" s="270"/>
      <c r="D597" s="270"/>
      <c r="E597" s="270"/>
      <c r="F597" s="270"/>
      <c r="G597" s="270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  <c r="X597" s="270"/>
      <c r="Y597" s="270"/>
      <c r="Z597" s="270"/>
      <c r="AA597" s="270"/>
      <c r="AB597" s="270"/>
      <c r="AC597" s="270"/>
      <c r="AD597" s="270"/>
      <c r="AE597" s="270"/>
      <c r="AF597" s="270"/>
      <c r="AG597" s="270"/>
      <c r="AH597" s="270"/>
      <c r="AI597" s="270"/>
      <c r="AJ597" s="270"/>
      <c r="AK597" s="270"/>
      <c r="AL597" s="270"/>
      <c r="AM597" s="270"/>
      <c r="AN597" s="270"/>
      <c r="AO597" s="270"/>
      <c r="AP597" s="270"/>
      <c r="AQ597" s="270"/>
      <c r="AR597" s="270"/>
      <c r="AS597" s="270"/>
      <c r="AT597" s="270"/>
      <c r="AU597" s="270"/>
      <c r="AV597" s="270"/>
      <c r="AW597" s="270"/>
      <c r="AX597" s="270"/>
    </row>
    <row r="598" spans="1:50">
      <c r="A598" s="270"/>
      <c r="B598" s="270"/>
      <c r="C598" s="270"/>
      <c r="D598" s="270"/>
      <c r="E598" s="270"/>
      <c r="F598" s="270"/>
      <c r="G598" s="270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  <c r="X598" s="270"/>
      <c r="Y598" s="270"/>
      <c r="Z598" s="270"/>
      <c r="AA598" s="270"/>
      <c r="AB598" s="270"/>
      <c r="AC598" s="270"/>
      <c r="AD598" s="270"/>
      <c r="AE598" s="270"/>
      <c r="AF598" s="270"/>
      <c r="AG598" s="270"/>
      <c r="AH598" s="270"/>
      <c r="AI598" s="270"/>
      <c r="AJ598" s="270"/>
      <c r="AK598" s="270"/>
      <c r="AL598" s="270"/>
      <c r="AM598" s="270"/>
      <c r="AN598" s="270"/>
      <c r="AO598" s="270"/>
      <c r="AP598" s="270"/>
      <c r="AQ598" s="270"/>
      <c r="AR598" s="270"/>
      <c r="AS598" s="270"/>
      <c r="AT598" s="270"/>
      <c r="AU598" s="270"/>
      <c r="AV598" s="270"/>
      <c r="AW598" s="270"/>
      <c r="AX598" s="270"/>
    </row>
    <row r="599" spans="1:50">
      <c r="A599" s="270"/>
      <c r="B599" s="270"/>
      <c r="C599" s="270"/>
      <c r="D599" s="270"/>
      <c r="E599" s="270"/>
      <c r="F599" s="270"/>
      <c r="G599" s="270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  <c r="X599" s="270"/>
      <c r="Y599" s="270"/>
      <c r="Z599" s="270"/>
      <c r="AA599" s="270"/>
      <c r="AB599" s="270"/>
      <c r="AC599" s="270"/>
      <c r="AD599" s="270"/>
      <c r="AE599" s="270"/>
      <c r="AF599" s="270"/>
      <c r="AG599" s="270"/>
      <c r="AH599" s="270"/>
      <c r="AI599" s="270"/>
      <c r="AJ599" s="270"/>
      <c r="AK599" s="270"/>
      <c r="AL599" s="270"/>
      <c r="AM599" s="270"/>
      <c r="AN599" s="270"/>
      <c r="AO599" s="270"/>
      <c r="AP599" s="270"/>
      <c r="AQ599" s="270"/>
      <c r="AR599" s="270"/>
      <c r="AS599" s="270"/>
      <c r="AT599" s="270"/>
      <c r="AU599" s="270"/>
      <c r="AV599" s="270"/>
      <c r="AW599" s="270"/>
      <c r="AX599" s="270"/>
    </row>
    <row r="600" spans="1:50">
      <c r="A600" s="270"/>
      <c r="B600" s="270"/>
      <c r="C600" s="270"/>
      <c r="D600" s="270"/>
      <c r="E600" s="270"/>
      <c r="F600" s="270"/>
      <c r="G600" s="270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  <c r="X600" s="270"/>
      <c r="Y600" s="270"/>
      <c r="Z600" s="270"/>
      <c r="AA600" s="270"/>
      <c r="AB600" s="270"/>
      <c r="AC600" s="270"/>
      <c r="AD600" s="270"/>
      <c r="AE600" s="270"/>
      <c r="AF600" s="270"/>
      <c r="AG600" s="270"/>
      <c r="AH600" s="270"/>
      <c r="AI600" s="270"/>
      <c r="AJ600" s="270"/>
      <c r="AK600" s="270"/>
      <c r="AL600" s="270"/>
      <c r="AM600" s="270"/>
      <c r="AN600" s="270"/>
      <c r="AO600" s="270"/>
      <c r="AP600" s="270"/>
      <c r="AQ600" s="270"/>
      <c r="AR600" s="270"/>
      <c r="AS600" s="270"/>
      <c r="AT600" s="270"/>
      <c r="AU600" s="270"/>
      <c r="AV600" s="270"/>
      <c r="AW600" s="270"/>
      <c r="AX600" s="270"/>
    </row>
    <row r="601" spans="1:50">
      <c r="A601" s="270"/>
      <c r="B601" s="270"/>
      <c r="C601" s="270"/>
      <c r="D601" s="270"/>
      <c r="E601" s="270"/>
      <c r="F601" s="270"/>
      <c r="G601" s="270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  <c r="X601" s="270"/>
      <c r="Y601" s="270"/>
      <c r="Z601" s="270"/>
      <c r="AA601" s="270"/>
      <c r="AB601" s="270"/>
      <c r="AC601" s="270"/>
      <c r="AD601" s="270"/>
      <c r="AE601" s="270"/>
      <c r="AF601" s="270"/>
      <c r="AG601" s="270"/>
      <c r="AH601" s="270"/>
      <c r="AI601" s="270"/>
      <c r="AJ601" s="270"/>
      <c r="AK601" s="270"/>
      <c r="AL601" s="270"/>
      <c r="AM601" s="270"/>
      <c r="AN601" s="270"/>
      <c r="AO601" s="270"/>
      <c r="AP601" s="270"/>
      <c r="AQ601" s="270"/>
      <c r="AR601" s="270"/>
      <c r="AS601" s="270"/>
      <c r="AT601" s="270"/>
      <c r="AU601" s="270"/>
      <c r="AV601" s="270"/>
      <c r="AW601" s="270"/>
      <c r="AX601" s="270"/>
    </row>
    <row r="602" spans="1:50">
      <c r="A602" s="270"/>
      <c r="B602" s="270"/>
      <c r="C602" s="270"/>
      <c r="D602" s="270"/>
      <c r="E602" s="270"/>
      <c r="F602" s="270"/>
      <c r="G602" s="270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  <c r="X602" s="270"/>
      <c r="Y602" s="270"/>
      <c r="Z602" s="270"/>
      <c r="AA602" s="270"/>
      <c r="AB602" s="270"/>
      <c r="AC602" s="270"/>
      <c r="AD602" s="270"/>
      <c r="AE602" s="270"/>
      <c r="AF602" s="270"/>
      <c r="AG602" s="270"/>
      <c r="AH602" s="270"/>
      <c r="AI602" s="270"/>
      <c r="AJ602" s="270"/>
      <c r="AK602" s="270"/>
      <c r="AL602" s="270"/>
      <c r="AM602" s="270"/>
      <c r="AN602" s="270"/>
      <c r="AO602" s="270"/>
      <c r="AP602" s="270"/>
      <c r="AQ602" s="270"/>
      <c r="AR602" s="270"/>
      <c r="AS602" s="270"/>
      <c r="AT602" s="270"/>
      <c r="AU602" s="270"/>
      <c r="AV602" s="270"/>
      <c r="AW602" s="270"/>
      <c r="AX602" s="270"/>
    </row>
    <row r="603" spans="1:50">
      <c r="A603" s="270"/>
      <c r="B603" s="270"/>
      <c r="C603" s="270"/>
      <c r="D603" s="270"/>
      <c r="E603" s="270"/>
      <c r="F603" s="270"/>
      <c r="G603" s="270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  <c r="X603" s="270"/>
      <c r="Y603" s="270"/>
      <c r="Z603" s="270"/>
      <c r="AA603" s="270"/>
      <c r="AB603" s="270"/>
      <c r="AC603" s="270"/>
      <c r="AD603" s="270"/>
      <c r="AE603" s="270"/>
      <c r="AF603" s="270"/>
      <c r="AG603" s="270"/>
      <c r="AH603" s="270"/>
      <c r="AI603" s="270"/>
      <c r="AJ603" s="270"/>
      <c r="AK603" s="270"/>
      <c r="AL603" s="270"/>
      <c r="AM603" s="270"/>
      <c r="AN603" s="270"/>
      <c r="AO603" s="270"/>
      <c r="AP603" s="270"/>
      <c r="AQ603" s="270"/>
      <c r="AR603" s="270"/>
      <c r="AS603" s="270"/>
      <c r="AT603" s="270"/>
      <c r="AU603" s="270"/>
      <c r="AV603" s="270"/>
      <c r="AW603" s="270"/>
      <c r="AX603" s="270"/>
    </row>
    <row r="604" spans="1:50">
      <c r="A604" s="270"/>
      <c r="B604" s="270"/>
      <c r="C604" s="270"/>
      <c r="D604" s="270"/>
      <c r="E604" s="270"/>
      <c r="F604" s="270"/>
      <c r="G604" s="270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  <c r="X604" s="270"/>
      <c r="Y604" s="270"/>
      <c r="Z604" s="270"/>
      <c r="AA604" s="270"/>
      <c r="AB604" s="270"/>
      <c r="AC604" s="270"/>
      <c r="AD604" s="270"/>
      <c r="AE604" s="270"/>
      <c r="AF604" s="270"/>
      <c r="AG604" s="270"/>
      <c r="AH604" s="270"/>
      <c r="AI604" s="270"/>
      <c r="AJ604" s="270"/>
      <c r="AK604" s="270"/>
      <c r="AL604" s="270"/>
      <c r="AM604" s="270"/>
      <c r="AN604" s="270"/>
      <c r="AO604" s="270"/>
      <c r="AP604" s="270"/>
      <c r="AQ604" s="270"/>
      <c r="AR604" s="270"/>
      <c r="AS604" s="270"/>
      <c r="AT604" s="270"/>
      <c r="AU604" s="270"/>
      <c r="AV604" s="270"/>
      <c r="AW604" s="270"/>
      <c r="AX604" s="270"/>
    </row>
    <row r="605" spans="1:50">
      <c r="A605" s="270"/>
      <c r="B605" s="270"/>
      <c r="C605" s="270"/>
      <c r="D605" s="270"/>
      <c r="E605" s="270"/>
      <c r="F605" s="270"/>
      <c r="G605" s="270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  <c r="X605" s="270"/>
      <c r="Y605" s="270"/>
      <c r="Z605" s="270"/>
      <c r="AA605" s="270"/>
      <c r="AB605" s="270"/>
      <c r="AC605" s="270"/>
      <c r="AD605" s="270"/>
      <c r="AE605" s="270"/>
      <c r="AF605" s="270"/>
      <c r="AG605" s="270"/>
      <c r="AH605" s="270"/>
      <c r="AI605" s="270"/>
      <c r="AJ605" s="270"/>
      <c r="AK605" s="270"/>
      <c r="AL605" s="270"/>
      <c r="AM605" s="270"/>
      <c r="AN605" s="270"/>
      <c r="AO605" s="270"/>
      <c r="AP605" s="270"/>
      <c r="AQ605" s="270"/>
      <c r="AR605" s="270"/>
      <c r="AS605" s="270"/>
      <c r="AT605" s="270"/>
      <c r="AU605" s="270"/>
      <c r="AV605" s="270"/>
      <c r="AW605" s="270"/>
      <c r="AX605" s="270"/>
    </row>
    <row r="606" spans="1:50">
      <c r="A606" s="270"/>
      <c r="B606" s="270"/>
      <c r="C606" s="270"/>
      <c r="D606" s="270"/>
      <c r="E606" s="270"/>
      <c r="F606" s="270"/>
      <c r="G606" s="270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  <c r="X606" s="270"/>
      <c r="Y606" s="270"/>
      <c r="Z606" s="270"/>
      <c r="AA606" s="270"/>
      <c r="AB606" s="270"/>
      <c r="AC606" s="270"/>
      <c r="AD606" s="270"/>
      <c r="AE606" s="270"/>
      <c r="AF606" s="270"/>
      <c r="AG606" s="270"/>
      <c r="AH606" s="270"/>
      <c r="AI606" s="270"/>
      <c r="AJ606" s="270"/>
      <c r="AK606" s="270"/>
      <c r="AL606" s="270"/>
      <c r="AM606" s="270"/>
      <c r="AN606" s="270"/>
      <c r="AO606" s="270"/>
      <c r="AP606" s="270"/>
      <c r="AQ606" s="270"/>
      <c r="AR606" s="270"/>
      <c r="AS606" s="270"/>
      <c r="AT606" s="270"/>
      <c r="AU606" s="270"/>
      <c r="AV606" s="270"/>
      <c r="AW606" s="270"/>
      <c r="AX606" s="270"/>
    </row>
    <row r="607" spans="1:50">
      <c r="A607" s="270"/>
      <c r="B607" s="270"/>
      <c r="C607" s="270"/>
      <c r="D607" s="270"/>
      <c r="E607" s="270"/>
      <c r="F607" s="270"/>
      <c r="G607" s="270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  <c r="X607" s="270"/>
      <c r="Y607" s="270"/>
      <c r="Z607" s="270"/>
      <c r="AA607" s="270"/>
      <c r="AB607" s="270"/>
      <c r="AC607" s="270"/>
      <c r="AD607" s="270"/>
      <c r="AE607" s="270"/>
      <c r="AF607" s="270"/>
      <c r="AG607" s="270"/>
      <c r="AH607" s="270"/>
      <c r="AI607" s="270"/>
      <c r="AJ607" s="270"/>
      <c r="AK607" s="270"/>
      <c r="AL607" s="270"/>
      <c r="AM607" s="270"/>
      <c r="AN607" s="270"/>
      <c r="AO607" s="270"/>
      <c r="AP607" s="270"/>
      <c r="AQ607" s="270"/>
      <c r="AR607" s="270"/>
      <c r="AS607" s="270"/>
      <c r="AT607" s="270"/>
      <c r="AU607" s="270"/>
      <c r="AV607" s="270"/>
      <c r="AW607" s="270"/>
      <c r="AX607" s="270"/>
    </row>
    <row r="608" spans="1:50">
      <c r="A608" s="270"/>
      <c r="B608" s="270"/>
      <c r="C608" s="270"/>
      <c r="D608" s="270"/>
      <c r="E608" s="270"/>
      <c r="F608" s="270"/>
      <c r="G608" s="270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  <c r="X608" s="270"/>
      <c r="Y608" s="270"/>
      <c r="Z608" s="270"/>
      <c r="AA608" s="270"/>
      <c r="AB608" s="270"/>
      <c r="AC608" s="270"/>
      <c r="AD608" s="270"/>
      <c r="AE608" s="270"/>
      <c r="AF608" s="270"/>
      <c r="AG608" s="270"/>
      <c r="AH608" s="270"/>
      <c r="AI608" s="270"/>
      <c r="AJ608" s="270"/>
      <c r="AK608" s="270"/>
      <c r="AL608" s="270"/>
      <c r="AM608" s="270"/>
      <c r="AN608" s="270"/>
      <c r="AO608" s="270"/>
      <c r="AP608" s="270"/>
      <c r="AQ608" s="270"/>
      <c r="AR608" s="270"/>
      <c r="AS608" s="270"/>
      <c r="AT608" s="270"/>
      <c r="AU608" s="270"/>
      <c r="AV608" s="270"/>
      <c r="AW608" s="270"/>
      <c r="AX608" s="270"/>
    </row>
    <row r="609" spans="1:50">
      <c r="A609" s="270"/>
      <c r="B609" s="270"/>
      <c r="C609" s="270"/>
      <c r="D609" s="270"/>
      <c r="E609" s="270"/>
      <c r="F609" s="270"/>
      <c r="G609" s="270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  <c r="X609" s="270"/>
      <c r="Y609" s="270"/>
      <c r="Z609" s="270"/>
      <c r="AA609" s="270"/>
      <c r="AB609" s="270"/>
      <c r="AC609" s="270"/>
      <c r="AD609" s="270"/>
      <c r="AE609" s="270"/>
      <c r="AF609" s="270"/>
      <c r="AG609" s="270"/>
      <c r="AH609" s="270"/>
      <c r="AI609" s="270"/>
      <c r="AJ609" s="270"/>
      <c r="AK609" s="270"/>
      <c r="AL609" s="270"/>
      <c r="AM609" s="270"/>
      <c r="AN609" s="270"/>
      <c r="AO609" s="270"/>
      <c r="AP609" s="270"/>
      <c r="AQ609" s="270"/>
      <c r="AR609" s="270"/>
      <c r="AS609" s="270"/>
      <c r="AT609" s="270"/>
      <c r="AU609" s="270"/>
      <c r="AV609" s="270"/>
      <c r="AW609" s="270"/>
      <c r="AX609" s="270"/>
    </row>
    <row r="610" spans="1:50">
      <c r="A610" s="270"/>
      <c r="B610" s="270"/>
      <c r="C610" s="270"/>
      <c r="D610" s="270"/>
      <c r="E610" s="270"/>
      <c r="F610" s="270"/>
      <c r="G610" s="270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  <c r="X610" s="270"/>
      <c r="Y610" s="270"/>
      <c r="Z610" s="270"/>
      <c r="AA610" s="270"/>
      <c r="AB610" s="270"/>
      <c r="AC610" s="270"/>
      <c r="AD610" s="270"/>
      <c r="AE610" s="270"/>
      <c r="AF610" s="270"/>
      <c r="AG610" s="270"/>
      <c r="AH610" s="270"/>
      <c r="AI610" s="270"/>
      <c r="AJ610" s="270"/>
      <c r="AK610" s="270"/>
      <c r="AL610" s="270"/>
      <c r="AM610" s="270"/>
      <c r="AN610" s="270"/>
      <c r="AO610" s="270"/>
      <c r="AP610" s="270"/>
      <c r="AQ610" s="270"/>
      <c r="AR610" s="270"/>
      <c r="AS610" s="270"/>
      <c r="AT610" s="270"/>
      <c r="AU610" s="270"/>
      <c r="AV610" s="270"/>
      <c r="AW610" s="270"/>
      <c r="AX610" s="270"/>
    </row>
    <row r="611" spans="1:50">
      <c r="A611" s="270"/>
      <c r="B611" s="270"/>
      <c r="C611" s="270"/>
      <c r="D611" s="270"/>
      <c r="E611" s="270"/>
      <c r="F611" s="270"/>
      <c r="G611" s="270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  <c r="X611" s="270"/>
      <c r="Y611" s="270"/>
      <c r="Z611" s="270"/>
      <c r="AA611" s="270"/>
      <c r="AB611" s="270"/>
      <c r="AC611" s="270"/>
      <c r="AD611" s="270"/>
      <c r="AE611" s="270"/>
      <c r="AF611" s="270"/>
      <c r="AG611" s="270"/>
      <c r="AH611" s="270"/>
      <c r="AI611" s="270"/>
      <c r="AJ611" s="270"/>
      <c r="AK611" s="270"/>
      <c r="AL611" s="270"/>
      <c r="AM611" s="270"/>
      <c r="AN611" s="270"/>
      <c r="AO611" s="270"/>
      <c r="AP611" s="270"/>
      <c r="AQ611" s="270"/>
      <c r="AR611" s="270"/>
      <c r="AS611" s="270"/>
      <c r="AT611" s="270"/>
      <c r="AU611" s="270"/>
      <c r="AV611" s="270"/>
      <c r="AW611" s="270"/>
      <c r="AX611" s="270"/>
    </row>
    <row r="612" spans="1:50">
      <c r="A612" s="270"/>
      <c r="B612" s="270"/>
      <c r="C612" s="270"/>
      <c r="D612" s="270"/>
      <c r="E612" s="270"/>
      <c r="F612" s="270"/>
      <c r="G612" s="270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  <c r="X612" s="270"/>
      <c r="Y612" s="270"/>
      <c r="Z612" s="270"/>
      <c r="AA612" s="270"/>
      <c r="AB612" s="270"/>
      <c r="AC612" s="270"/>
      <c r="AD612" s="270"/>
      <c r="AE612" s="270"/>
      <c r="AF612" s="270"/>
      <c r="AG612" s="270"/>
      <c r="AH612" s="270"/>
      <c r="AI612" s="270"/>
      <c r="AJ612" s="270"/>
      <c r="AK612" s="270"/>
      <c r="AL612" s="270"/>
      <c r="AM612" s="270"/>
      <c r="AN612" s="270"/>
      <c r="AO612" s="270"/>
      <c r="AP612" s="270"/>
      <c r="AQ612" s="270"/>
      <c r="AR612" s="270"/>
      <c r="AS612" s="270"/>
      <c r="AT612" s="270"/>
      <c r="AU612" s="270"/>
      <c r="AV612" s="270"/>
      <c r="AW612" s="270"/>
      <c r="AX612" s="270"/>
    </row>
    <row r="613" spans="1:50">
      <c r="A613" s="270"/>
      <c r="B613" s="270"/>
      <c r="C613" s="270"/>
      <c r="D613" s="270"/>
      <c r="E613" s="270"/>
      <c r="F613" s="270"/>
      <c r="G613" s="270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  <c r="X613" s="270"/>
      <c r="Y613" s="270"/>
      <c r="Z613" s="270"/>
      <c r="AA613" s="270"/>
      <c r="AB613" s="270"/>
      <c r="AC613" s="270"/>
      <c r="AD613" s="270"/>
      <c r="AE613" s="270"/>
      <c r="AF613" s="270"/>
      <c r="AG613" s="270"/>
      <c r="AH613" s="270"/>
      <c r="AI613" s="270"/>
      <c r="AJ613" s="270"/>
      <c r="AK613" s="270"/>
      <c r="AL613" s="270"/>
      <c r="AM613" s="270"/>
      <c r="AN613" s="270"/>
      <c r="AO613" s="270"/>
      <c r="AP613" s="270"/>
      <c r="AQ613" s="270"/>
      <c r="AR613" s="270"/>
      <c r="AS613" s="270"/>
      <c r="AT613" s="270"/>
      <c r="AU613" s="270"/>
      <c r="AV613" s="270"/>
      <c r="AW613" s="270"/>
      <c r="AX613" s="270"/>
    </row>
    <row r="614" spans="1:50">
      <c r="A614" s="270"/>
      <c r="B614" s="270"/>
      <c r="C614" s="270"/>
      <c r="D614" s="270"/>
      <c r="E614" s="270"/>
      <c r="F614" s="270"/>
      <c r="G614" s="270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  <c r="X614" s="270"/>
      <c r="Y614" s="270"/>
      <c r="Z614" s="270"/>
      <c r="AA614" s="270"/>
      <c r="AB614" s="270"/>
      <c r="AC614" s="270"/>
      <c r="AD614" s="270"/>
      <c r="AE614" s="270"/>
      <c r="AF614" s="270"/>
      <c r="AG614" s="270"/>
      <c r="AH614" s="270"/>
      <c r="AI614" s="270"/>
      <c r="AJ614" s="270"/>
      <c r="AK614" s="270"/>
      <c r="AL614" s="270"/>
      <c r="AM614" s="270"/>
      <c r="AN614" s="270"/>
      <c r="AO614" s="270"/>
      <c r="AP614" s="270"/>
      <c r="AQ614" s="270"/>
      <c r="AR614" s="270"/>
      <c r="AS614" s="270"/>
      <c r="AT614" s="270"/>
      <c r="AU614" s="270"/>
      <c r="AV614" s="270"/>
      <c r="AW614" s="270"/>
      <c r="AX614" s="270"/>
    </row>
    <row r="615" spans="1:50">
      <c r="A615" s="270"/>
      <c r="B615" s="270"/>
      <c r="C615" s="270"/>
      <c r="D615" s="270"/>
      <c r="E615" s="270"/>
      <c r="F615" s="270"/>
      <c r="G615" s="270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  <c r="X615" s="270"/>
      <c r="Y615" s="270"/>
      <c r="Z615" s="270"/>
      <c r="AA615" s="270"/>
      <c r="AB615" s="270"/>
      <c r="AC615" s="270"/>
      <c r="AD615" s="270"/>
      <c r="AE615" s="270"/>
      <c r="AF615" s="270"/>
      <c r="AG615" s="270"/>
      <c r="AH615" s="270"/>
      <c r="AI615" s="270"/>
      <c r="AJ615" s="270"/>
      <c r="AK615" s="270"/>
      <c r="AL615" s="270"/>
      <c r="AM615" s="270"/>
      <c r="AN615" s="270"/>
      <c r="AO615" s="270"/>
      <c r="AP615" s="270"/>
      <c r="AQ615" s="270"/>
      <c r="AR615" s="270"/>
      <c r="AS615" s="270"/>
      <c r="AT615" s="270"/>
      <c r="AU615" s="270"/>
      <c r="AV615" s="270"/>
      <c r="AW615" s="270"/>
      <c r="AX615" s="270"/>
    </row>
    <row r="616" spans="1:50">
      <c r="A616" s="270"/>
      <c r="B616" s="270"/>
      <c r="C616" s="270"/>
      <c r="D616" s="270"/>
      <c r="E616" s="270"/>
      <c r="F616" s="270"/>
      <c r="G616" s="270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  <c r="X616" s="270"/>
      <c r="Y616" s="270"/>
      <c r="Z616" s="270"/>
      <c r="AA616" s="270"/>
      <c r="AB616" s="270"/>
      <c r="AC616" s="270"/>
      <c r="AD616" s="270"/>
      <c r="AE616" s="270"/>
      <c r="AF616" s="270"/>
      <c r="AG616" s="270"/>
      <c r="AH616" s="270"/>
      <c r="AI616" s="270"/>
      <c r="AJ616" s="270"/>
      <c r="AK616" s="270"/>
      <c r="AL616" s="270"/>
      <c r="AM616" s="270"/>
      <c r="AN616" s="270"/>
      <c r="AO616" s="270"/>
      <c r="AP616" s="270"/>
      <c r="AQ616" s="270"/>
      <c r="AR616" s="270"/>
      <c r="AS616" s="270"/>
      <c r="AT616" s="270"/>
      <c r="AU616" s="270"/>
      <c r="AV616" s="270"/>
      <c r="AW616" s="270"/>
      <c r="AX616" s="270"/>
    </row>
    <row r="617" spans="1:50">
      <c r="A617" s="270"/>
      <c r="B617" s="270"/>
      <c r="C617" s="270"/>
      <c r="D617" s="270"/>
      <c r="E617" s="270"/>
      <c r="F617" s="270"/>
      <c r="G617" s="270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  <c r="X617" s="270"/>
      <c r="Y617" s="270"/>
      <c r="Z617" s="270"/>
      <c r="AA617" s="270"/>
      <c r="AB617" s="270"/>
      <c r="AC617" s="270"/>
      <c r="AD617" s="270"/>
      <c r="AE617" s="270"/>
      <c r="AF617" s="270"/>
      <c r="AG617" s="270"/>
      <c r="AH617" s="270"/>
      <c r="AI617" s="270"/>
      <c r="AJ617" s="270"/>
      <c r="AK617" s="270"/>
      <c r="AL617" s="270"/>
      <c r="AM617" s="270"/>
      <c r="AN617" s="270"/>
      <c r="AO617" s="270"/>
      <c r="AP617" s="270"/>
      <c r="AQ617" s="270"/>
      <c r="AR617" s="270"/>
      <c r="AS617" s="270"/>
      <c r="AT617" s="270"/>
      <c r="AU617" s="270"/>
      <c r="AV617" s="270"/>
      <c r="AW617" s="270"/>
      <c r="AX617" s="270"/>
    </row>
    <row r="618" spans="1:50">
      <c r="A618" s="270"/>
      <c r="B618" s="270"/>
      <c r="C618" s="270"/>
      <c r="D618" s="270"/>
      <c r="E618" s="270"/>
      <c r="F618" s="270"/>
      <c r="G618" s="270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  <c r="X618" s="270"/>
      <c r="Y618" s="270"/>
      <c r="Z618" s="270"/>
      <c r="AA618" s="270"/>
      <c r="AB618" s="270"/>
      <c r="AC618" s="270"/>
      <c r="AD618" s="270"/>
      <c r="AE618" s="270"/>
      <c r="AF618" s="270"/>
      <c r="AG618" s="270"/>
      <c r="AH618" s="270"/>
      <c r="AI618" s="270"/>
      <c r="AJ618" s="270"/>
      <c r="AK618" s="270"/>
      <c r="AL618" s="270"/>
      <c r="AM618" s="270"/>
      <c r="AN618" s="270"/>
      <c r="AO618" s="270"/>
      <c r="AP618" s="270"/>
      <c r="AQ618" s="270"/>
      <c r="AR618" s="270"/>
      <c r="AS618" s="270"/>
      <c r="AT618" s="270"/>
      <c r="AU618" s="270"/>
      <c r="AV618" s="270"/>
      <c r="AW618" s="270"/>
      <c r="AX618" s="270"/>
    </row>
    <row r="619" spans="1:50">
      <c r="A619" s="270"/>
      <c r="B619" s="270"/>
      <c r="C619" s="270"/>
      <c r="D619" s="270"/>
      <c r="E619" s="270"/>
      <c r="F619" s="270"/>
      <c r="G619" s="270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  <c r="X619" s="270"/>
      <c r="Y619" s="270"/>
      <c r="Z619" s="270"/>
      <c r="AA619" s="270"/>
      <c r="AB619" s="270"/>
      <c r="AC619" s="270"/>
      <c r="AD619" s="270"/>
      <c r="AE619" s="270"/>
      <c r="AF619" s="270"/>
      <c r="AG619" s="270"/>
      <c r="AH619" s="270"/>
      <c r="AI619" s="270"/>
      <c r="AJ619" s="270"/>
      <c r="AK619" s="270"/>
      <c r="AL619" s="270"/>
      <c r="AM619" s="270"/>
      <c r="AN619" s="270"/>
      <c r="AO619" s="270"/>
      <c r="AP619" s="270"/>
      <c r="AQ619" s="270"/>
      <c r="AR619" s="270"/>
      <c r="AS619" s="270"/>
      <c r="AT619" s="270"/>
      <c r="AU619" s="270"/>
      <c r="AV619" s="270"/>
      <c r="AW619" s="270"/>
      <c r="AX619" s="270"/>
    </row>
    <row r="620" spans="1:50">
      <c r="A620" s="270"/>
      <c r="B620" s="270"/>
      <c r="C620" s="270"/>
      <c r="D620" s="270"/>
      <c r="E620" s="270"/>
      <c r="F620" s="270"/>
      <c r="G620" s="270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  <c r="X620" s="270"/>
      <c r="Y620" s="270"/>
      <c r="Z620" s="270"/>
      <c r="AA620" s="270"/>
      <c r="AB620" s="270"/>
      <c r="AC620" s="270"/>
      <c r="AD620" s="270"/>
      <c r="AE620" s="270"/>
      <c r="AF620" s="270"/>
      <c r="AG620" s="270"/>
      <c r="AH620" s="270"/>
      <c r="AI620" s="270"/>
      <c r="AJ620" s="270"/>
      <c r="AK620" s="270"/>
      <c r="AL620" s="270"/>
      <c r="AM620" s="270"/>
      <c r="AN620" s="270"/>
      <c r="AO620" s="270"/>
      <c r="AP620" s="270"/>
      <c r="AQ620" s="270"/>
      <c r="AR620" s="270"/>
      <c r="AS620" s="270"/>
      <c r="AT620" s="270"/>
      <c r="AU620" s="270"/>
      <c r="AV620" s="270"/>
      <c r="AW620" s="270"/>
      <c r="AX620" s="270"/>
    </row>
    <row r="621" spans="1:50">
      <c r="A621" s="270"/>
      <c r="B621" s="270"/>
      <c r="C621" s="270"/>
      <c r="D621" s="270"/>
      <c r="E621" s="270"/>
      <c r="F621" s="270"/>
      <c r="G621" s="270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  <c r="X621" s="270"/>
      <c r="Y621" s="270"/>
      <c r="Z621" s="270"/>
      <c r="AA621" s="270"/>
      <c r="AB621" s="270"/>
      <c r="AC621" s="270"/>
      <c r="AD621" s="270"/>
      <c r="AE621" s="270"/>
      <c r="AF621" s="270"/>
      <c r="AG621" s="270"/>
      <c r="AH621" s="270"/>
      <c r="AI621" s="270"/>
      <c r="AJ621" s="270"/>
      <c r="AK621" s="270"/>
      <c r="AL621" s="270"/>
      <c r="AM621" s="270"/>
      <c r="AN621" s="270"/>
      <c r="AO621" s="270"/>
      <c r="AP621" s="270"/>
      <c r="AQ621" s="270"/>
      <c r="AR621" s="270"/>
      <c r="AS621" s="270"/>
      <c r="AT621" s="270"/>
      <c r="AU621" s="270"/>
      <c r="AV621" s="270"/>
      <c r="AW621" s="270"/>
      <c r="AX621" s="270"/>
    </row>
    <row r="622" spans="1:50">
      <c r="A622" s="270"/>
      <c r="B622" s="270"/>
      <c r="C622" s="270"/>
      <c r="D622" s="270"/>
      <c r="E622" s="270"/>
      <c r="F622" s="270"/>
      <c r="G622" s="270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  <c r="X622" s="270"/>
      <c r="Y622" s="270"/>
      <c r="Z622" s="270"/>
      <c r="AA622" s="270"/>
      <c r="AB622" s="270"/>
      <c r="AC622" s="270"/>
      <c r="AD622" s="270"/>
      <c r="AE622" s="270"/>
      <c r="AF622" s="270"/>
      <c r="AG622" s="270"/>
      <c r="AH622" s="270"/>
      <c r="AI622" s="270"/>
      <c r="AJ622" s="270"/>
      <c r="AK622" s="270"/>
      <c r="AL622" s="270"/>
      <c r="AM622" s="270"/>
      <c r="AN622" s="270"/>
      <c r="AO622" s="270"/>
      <c r="AP622" s="270"/>
      <c r="AQ622" s="270"/>
      <c r="AR622" s="270"/>
      <c r="AS622" s="270"/>
      <c r="AT622" s="270"/>
      <c r="AU622" s="270"/>
      <c r="AV622" s="270"/>
      <c r="AW622" s="270"/>
      <c r="AX622" s="270"/>
    </row>
    <row r="623" spans="1:50">
      <c r="A623" s="270"/>
      <c r="B623" s="270"/>
      <c r="C623" s="270"/>
      <c r="D623" s="270"/>
      <c r="E623" s="270"/>
      <c r="F623" s="270"/>
      <c r="G623" s="270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  <c r="X623" s="270"/>
      <c r="Y623" s="270"/>
      <c r="Z623" s="270"/>
      <c r="AA623" s="270"/>
      <c r="AB623" s="270"/>
      <c r="AC623" s="270"/>
      <c r="AD623" s="270"/>
      <c r="AE623" s="270"/>
      <c r="AF623" s="270"/>
      <c r="AG623" s="270"/>
      <c r="AH623" s="270"/>
      <c r="AI623" s="270"/>
      <c r="AJ623" s="270"/>
      <c r="AK623" s="270"/>
      <c r="AL623" s="270"/>
      <c r="AM623" s="270"/>
      <c r="AN623" s="270"/>
      <c r="AO623" s="270"/>
      <c r="AP623" s="270"/>
      <c r="AQ623" s="270"/>
      <c r="AR623" s="270"/>
      <c r="AS623" s="270"/>
      <c r="AT623" s="270"/>
      <c r="AU623" s="270"/>
      <c r="AV623" s="270"/>
      <c r="AW623" s="270"/>
      <c r="AX623" s="270"/>
    </row>
    <row r="624" spans="1:50">
      <c r="A624" s="270"/>
      <c r="B624" s="270"/>
      <c r="C624" s="270"/>
      <c r="D624" s="270"/>
      <c r="E624" s="270"/>
      <c r="F624" s="270"/>
      <c r="G624" s="270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  <c r="X624" s="270"/>
      <c r="Y624" s="270"/>
      <c r="Z624" s="270"/>
      <c r="AA624" s="270"/>
      <c r="AB624" s="270"/>
      <c r="AC624" s="270"/>
      <c r="AD624" s="270"/>
      <c r="AE624" s="270"/>
      <c r="AF624" s="270"/>
      <c r="AG624" s="270"/>
      <c r="AH624" s="270"/>
      <c r="AI624" s="270"/>
      <c r="AJ624" s="270"/>
      <c r="AK624" s="270"/>
      <c r="AL624" s="270"/>
      <c r="AM624" s="270"/>
      <c r="AN624" s="270"/>
      <c r="AO624" s="270"/>
      <c r="AP624" s="270"/>
      <c r="AQ624" s="270"/>
      <c r="AR624" s="270"/>
      <c r="AS624" s="270"/>
      <c r="AT624" s="270"/>
      <c r="AU624" s="270"/>
      <c r="AV624" s="270"/>
      <c r="AW624" s="270"/>
      <c r="AX624" s="270"/>
    </row>
    <row r="625" spans="1:50">
      <c r="A625" s="270"/>
      <c r="B625" s="270"/>
      <c r="C625" s="270"/>
      <c r="D625" s="270"/>
      <c r="E625" s="270"/>
      <c r="F625" s="270"/>
      <c r="G625" s="270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  <c r="X625" s="270"/>
      <c r="Y625" s="270"/>
      <c r="Z625" s="270"/>
      <c r="AA625" s="270"/>
      <c r="AB625" s="270"/>
      <c r="AC625" s="270"/>
      <c r="AD625" s="270"/>
      <c r="AE625" s="270"/>
      <c r="AF625" s="270"/>
      <c r="AG625" s="270"/>
      <c r="AH625" s="270"/>
      <c r="AI625" s="270"/>
      <c r="AJ625" s="270"/>
      <c r="AK625" s="270"/>
      <c r="AL625" s="270"/>
      <c r="AM625" s="270"/>
      <c r="AN625" s="270"/>
      <c r="AO625" s="270"/>
      <c r="AP625" s="270"/>
      <c r="AQ625" s="270"/>
      <c r="AR625" s="270"/>
      <c r="AS625" s="270"/>
      <c r="AT625" s="270"/>
      <c r="AU625" s="270"/>
      <c r="AV625" s="270"/>
      <c r="AW625" s="270"/>
      <c r="AX625" s="270"/>
    </row>
    <row r="626" spans="1:50">
      <c r="A626" s="270"/>
      <c r="B626" s="270"/>
      <c r="C626" s="270"/>
      <c r="D626" s="270"/>
      <c r="E626" s="270"/>
      <c r="F626" s="270"/>
      <c r="G626" s="270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  <c r="X626" s="270"/>
      <c r="Y626" s="270"/>
      <c r="Z626" s="270"/>
      <c r="AA626" s="270"/>
      <c r="AB626" s="270"/>
      <c r="AC626" s="270"/>
      <c r="AD626" s="270"/>
      <c r="AE626" s="270"/>
      <c r="AF626" s="270"/>
      <c r="AG626" s="270"/>
      <c r="AH626" s="270"/>
      <c r="AI626" s="270"/>
      <c r="AJ626" s="270"/>
      <c r="AK626" s="270"/>
      <c r="AL626" s="270"/>
      <c r="AM626" s="270"/>
      <c r="AN626" s="270"/>
      <c r="AO626" s="270"/>
      <c r="AP626" s="270"/>
      <c r="AQ626" s="270"/>
      <c r="AR626" s="270"/>
      <c r="AS626" s="270"/>
      <c r="AT626" s="270"/>
      <c r="AU626" s="270"/>
      <c r="AV626" s="270"/>
      <c r="AW626" s="270"/>
      <c r="AX626" s="270"/>
    </row>
    <row r="627" spans="1:50">
      <c r="A627" s="270"/>
      <c r="B627" s="270"/>
      <c r="C627" s="270"/>
      <c r="D627" s="270"/>
      <c r="E627" s="270"/>
      <c r="F627" s="270"/>
      <c r="G627" s="270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  <c r="X627" s="270"/>
      <c r="Y627" s="270"/>
      <c r="Z627" s="270"/>
      <c r="AA627" s="270"/>
      <c r="AB627" s="270"/>
      <c r="AC627" s="270"/>
      <c r="AD627" s="270"/>
      <c r="AE627" s="270"/>
      <c r="AF627" s="270"/>
      <c r="AG627" s="270"/>
      <c r="AH627" s="270"/>
      <c r="AI627" s="270"/>
      <c r="AJ627" s="270"/>
      <c r="AK627" s="270"/>
      <c r="AL627" s="270"/>
      <c r="AM627" s="270"/>
      <c r="AN627" s="270"/>
      <c r="AO627" s="270"/>
      <c r="AP627" s="270"/>
      <c r="AQ627" s="270"/>
      <c r="AR627" s="270"/>
      <c r="AS627" s="270"/>
      <c r="AT627" s="270"/>
      <c r="AU627" s="270"/>
      <c r="AV627" s="270"/>
      <c r="AW627" s="270"/>
      <c r="AX627" s="270"/>
    </row>
    <row r="628" spans="1:50">
      <c r="A628" s="270"/>
      <c r="B628" s="270"/>
      <c r="C628" s="270"/>
      <c r="D628" s="270"/>
      <c r="E628" s="270"/>
      <c r="F628" s="270"/>
      <c r="G628" s="270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  <c r="X628" s="270"/>
      <c r="Y628" s="270"/>
      <c r="Z628" s="270"/>
      <c r="AA628" s="270"/>
      <c r="AB628" s="270"/>
      <c r="AC628" s="270"/>
      <c r="AD628" s="270"/>
      <c r="AE628" s="270"/>
      <c r="AF628" s="270"/>
      <c r="AG628" s="270"/>
      <c r="AH628" s="270"/>
      <c r="AI628" s="270"/>
      <c r="AJ628" s="270"/>
      <c r="AK628" s="270"/>
      <c r="AL628" s="270"/>
      <c r="AM628" s="270"/>
      <c r="AN628" s="270"/>
      <c r="AO628" s="270"/>
      <c r="AP628" s="270"/>
      <c r="AQ628" s="270"/>
      <c r="AR628" s="270"/>
      <c r="AS628" s="270"/>
      <c r="AT628" s="270"/>
      <c r="AU628" s="270"/>
      <c r="AV628" s="270"/>
      <c r="AW628" s="270"/>
      <c r="AX628" s="270"/>
    </row>
    <row r="629" spans="1:50">
      <c r="A629" s="270"/>
      <c r="B629" s="270"/>
      <c r="C629" s="270"/>
      <c r="D629" s="270"/>
      <c r="E629" s="270"/>
      <c r="F629" s="270"/>
      <c r="G629" s="270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  <c r="X629" s="270"/>
      <c r="Y629" s="270"/>
      <c r="Z629" s="270"/>
      <c r="AA629" s="270"/>
      <c r="AB629" s="270"/>
      <c r="AC629" s="270"/>
      <c r="AD629" s="270"/>
      <c r="AE629" s="270"/>
      <c r="AF629" s="270"/>
      <c r="AG629" s="270"/>
      <c r="AH629" s="270"/>
      <c r="AI629" s="270"/>
      <c r="AJ629" s="270"/>
      <c r="AK629" s="270"/>
      <c r="AL629" s="270"/>
      <c r="AM629" s="270"/>
      <c r="AN629" s="270"/>
      <c r="AO629" s="270"/>
      <c r="AP629" s="270"/>
      <c r="AQ629" s="270"/>
      <c r="AR629" s="270"/>
      <c r="AS629" s="270"/>
      <c r="AT629" s="270"/>
      <c r="AU629" s="270"/>
      <c r="AV629" s="270"/>
      <c r="AW629" s="270"/>
      <c r="AX629" s="270"/>
    </row>
    <row r="630" spans="1:50">
      <c r="A630" s="270"/>
      <c r="B630" s="270"/>
      <c r="C630" s="270"/>
      <c r="D630" s="270"/>
      <c r="E630" s="270"/>
      <c r="F630" s="270"/>
      <c r="G630" s="270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  <c r="X630" s="270"/>
      <c r="Y630" s="270"/>
      <c r="Z630" s="270"/>
      <c r="AA630" s="270"/>
      <c r="AB630" s="270"/>
      <c r="AC630" s="270"/>
      <c r="AD630" s="270"/>
      <c r="AE630" s="270"/>
      <c r="AF630" s="270"/>
      <c r="AG630" s="270"/>
      <c r="AH630" s="270"/>
      <c r="AI630" s="270"/>
      <c r="AJ630" s="270"/>
      <c r="AK630" s="270"/>
      <c r="AL630" s="270"/>
      <c r="AM630" s="270"/>
      <c r="AN630" s="270"/>
      <c r="AO630" s="270"/>
      <c r="AP630" s="270"/>
      <c r="AQ630" s="270"/>
      <c r="AR630" s="270"/>
      <c r="AS630" s="270"/>
      <c r="AT630" s="270"/>
      <c r="AU630" s="270"/>
      <c r="AV630" s="270"/>
      <c r="AW630" s="270"/>
      <c r="AX630" s="270"/>
    </row>
    <row r="631" spans="1:50">
      <c r="A631" s="270"/>
      <c r="B631" s="270"/>
      <c r="C631" s="270"/>
      <c r="D631" s="270"/>
      <c r="E631" s="270"/>
      <c r="F631" s="270"/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  <c r="X631" s="270"/>
      <c r="Y631" s="270"/>
      <c r="Z631" s="270"/>
      <c r="AA631" s="270"/>
      <c r="AB631" s="270"/>
      <c r="AC631" s="270"/>
      <c r="AD631" s="270"/>
      <c r="AE631" s="270"/>
      <c r="AF631" s="270"/>
      <c r="AG631" s="270"/>
      <c r="AH631" s="270"/>
      <c r="AI631" s="270"/>
      <c r="AJ631" s="270"/>
      <c r="AK631" s="270"/>
      <c r="AL631" s="270"/>
      <c r="AM631" s="270"/>
      <c r="AN631" s="270"/>
      <c r="AO631" s="270"/>
      <c r="AP631" s="270"/>
      <c r="AQ631" s="270"/>
      <c r="AR631" s="270"/>
      <c r="AS631" s="270"/>
      <c r="AT631" s="270"/>
      <c r="AU631" s="270"/>
      <c r="AV631" s="270"/>
      <c r="AW631" s="270"/>
      <c r="AX631" s="270"/>
    </row>
    <row r="632" spans="1:50">
      <c r="A632" s="270"/>
      <c r="B632" s="270"/>
      <c r="C632" s="270"/>
      <c r="D632" s="270"/>
      <c r="E632" s="270"/>
      <c r="F632" s="270"/>
      <c r="G632" s="270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  <c r="X632" s="270"/>
      <c r="Y632" s="270"/>
      <c r="Z632" s="270"/>
      <c r="AA632" s="270"/>
      <c r="AB632" s="270"/>
      <c r="AC632" s="270"/>
      <c r="AD632" s="270"/>
      <c r="AE632" s="270"/>
      <c r="AF632" s="270"/>
      <c r="AG632" s="270"/>
      <c r="AH632" s="270"/>
      <c r="AI632" s="270"/>
      <c r="AJ632" s="270"/>
      <c r="AK632" s="270"/>
      <c r="AL632" s="270"/>
      <c r="AM632" s="270"/>
      <c r="AN632" s="270"/>
      <c r="AO632" s="270"/>
      <c r="AP632" s="270"/>
      <c r="AQ632" s="270"/>
      <c r="AR632" s="270"/>
      <c r="AS632" s="270"/>
      <c r="AT632" s="270"/>
      <c r="AU632" s="270"/>
      <c r="AV632" s="270"/>
      <c r="AW632" s="270"/>
      <c r="AX632" s="270"/>
    </row>
    <row r="633" spans="1:50">
      <c r="A633" s="270"/>
      <c r="B633" s="270"/>
      <c r="C633" s="270"/>
      <c r="D633" s="270"/>
      <c r="E633" s="270"/>
      <c r="F633" s="270"/>
      <c r="G633" s="270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  <c r="X633" s="270"/>
      <c r="Y633" s="270"/>
      <c r="Z633" s="270"/>
      <c r="AA633" s="270"/>
      <c r="AB633" s="270"/>
      <c r="AC633" s="270"/>
      <c r="AD633" s="270"/>
      <c r="AE633" s="270"/>
      <c r="AF633" s="270"/>
      <c r="AG633" s="270"/>
      <c r="AH633" s="270"/>
      <c r="AI633" s="270"/>
      <c r="AJ633" s="270"/>
      <c r="AK633" s="270"/>
      <c r="AL633" s="270"/>
      <c r="AM633" s="270"/>
      <c r="AN633" s="270"/>
      <c r="AO633" s="270"/>
      <c r="AP633" s="270"/>
      <c r="AQ633" s="270"/>
      <c r="AR633" s="270"/>
      <c r="AS633" s="270"/>
      <c r="AT633" s="270"/>
      <c r="AU633" s="270"/>
      <c r="AV633" s="270"/>
      <c r="AW633" s="270"/>
      <c r="AX633" s="270"/>
    </row>
    <row r="634" spans="1:50">
      <c r="A634" s="270"/>
      <c r="B634" s="270"/>
      <c r="C634" s="270"/>
      <c r="D634" s="270"/>
      <c r="E634" s="270"/>
      <c r="F634" s="270"/>
      <c r="G634" s="270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  <c r="X634" s="270"/>
      <c r="Y634" s="270"/>
      <c r="Z634" s="270"/>
      <c r="AA634" s="270"/>
      <c r="AB634" s="270"/>
      <c r="AC634" s="270"/>
      <c r="AD634" s="270"/>
      <c r="AE634" s="270"/>
      <c r="AF634" s="270"/>
      <c r="AG634" s="270"/>
      <c r="AH634" s="270"/>
      <c r="AI634" s="270"/>
      <c r="AJ634" s="270"/>
      <c r="AK634" s="270"/>
      <c r="AL634" s="270"/>
      <c r="AM634" s="270"/>
      <c r="AN634" s="270"/>
      <c r="AO634" s="270"/>
      <c r="AP634" s="270"/>
      <c r="AQ634" s="270"/>
      <c r="AR634" s="270"/>
      <c r="AS634" s="270"/>
      <c r="AT634" s="270"/>
      <c r="AU634" s="270"/>
      <c r="AV634" s="270"/>
      <c r="AW634" s="270"/>
      <c r="AX634" s="270"/>
    </row>
    <row r="635" spans="1:50">
      <c r="A635" s="270"/>
      <c r="B635" s="270"/>
      <c r="C635" s="270"/>
      <c r="D635" s="270"/>
      <c r="E635" s="270"/>
      <c r="F635" s="270"/>
      <c r="G635" s="270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  <c r="X635" s="270"/>
      <c r="Y635" s="270"/>
      <c r="Z635" s="270"/>
      <c r="AA635" s="270"/>
      <c r="AB635" s="270"/>
      <c r="AC635" s="270"/>
      <c r="AD635" s="270"/>
      <c r="AE635" s="270"/>
      <c r="AF635" s="270"/>
      <c r="AG635" s="270"/>
      <c r="AH635" s="270"/>
      <c r="AI635" s="270"/>
      <c r="AJ635" s="270"/>
      <c r="AK635" s="270"/>
      <c r="AL635" s="270"/>
      <c r="AM635" s="270"/>
      <c r="AN635" s="270"/>
      <c r="AO635" s="270"/>
      <c r="AP635" s="270"/>
      <c r="AQ635" s="270"/>
      <c r="AR635" s="270"/>
      <c r="AS635" s="270"/>
      <c r="AT635" s="270"/>
      <c r="AU635" s="270"/>
      <c r="AV635" s="270"/>
      <c r="AW635" s="270"/>
      <c r="AX635" s="270"/>
    </row>
    <row r="636" spans="1:50">
      <c r="A636" s="270"/>
      <c r="B636" s="270"/>
      <c r="C636" s="270"/>
      <c r="D636" s="270"/>
      <c r="E636" s="270"/>
      <c r="F636" s="270"/>
      <c r="G636" s="270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  <c r="X636" s="270"/>
      <c r="Y636" s="270"/>
      <c r="Z636" s="270"/>
      <c r="AA636" s="270"/>
      <c r="AB636" s="270"/>
      <c r="AC636" s="270"/>
      <c r="AD636" s="270"/>
      <c r="AE636" s="270"/>
      <c r="AF636" s="270"/>
      <c r="AG636" s="270"/>
      <c r="AH636" s="270"/>
      <c r="AI636" s="270"/>
      <c r="AJ636" s="270"/>
      <c r="AK636" s="270"/>
      <c r="AL636" s="270"/>
      <c r="AM636" s="270"/>
      <c r="AN636" s="270"/>
      <c r="AO636" s="270"/>
      <c r="AP636" s="270"/>
      <c r="AQ636" s="270"/>
      <c r="AR636" s="270"/>
      <c r="AS636" s="270"/>
      <c r="AT636" s="270"/>
      <c r="AU636" s="270"/>
      <c r="AV636" s="270"/>
      <c r="AW636" s="270"/>
      <c r="AX636" s="270"/>
    </row>
    <row r="637" spans="1:50">
      <c r="A637" s="270"/>
      <c r="B637" s="270"/>
      <c r="C637" s="270"/>
      <c r="D637" s="270"/>
      <c r="E637" s="270"/>
      <c r="F637" s="270"/>
      <c r="G637" s="270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  <c r="X637" s="270"/>
      <c r="Y637" s="270"/>
      <c r="Z637" s="270"/>
      <c r="AA637" s="270"/>
      <c r="AB637" s="270"/>
      <c r="AC637" s="270"/>
      <c r="AD637" s="270"/>
      <c r="AE637" s="270"/>
      <c r="AF637" s="270"/>
      <c r="AG637" s="270"/>
      <c r="AH637" s="270"/>
      <c r="AI637" s="270"/>
      <c r="AJ637" s="270"/>
      <c r="AK637" s="270"/>
      <c r="AL637" s="270"/>
      <c r="AM637" s="270"/>
      <c r="AN637" s="270"/>
      <c r="AO637" s="270"/>
      <c r="AP637" s="270"/>
      <c r="AQ637" s="270"/>
      <c r="AR637" s="270"/>
      <c r="AS637" s="270"/>
      <c r="AT637" s="270"/>
      <c r="AU637" s="270"/>
      <c r="AV637" s="270"/>
      <c r="AW637" s="270"/>
      <c r="AX637" s="270"/>
    </row>
    <row r="638" spans="1:50">
      <c r="A638" s="270"/>
      <c r="B638" s="270"/>
      <c r="C638" s="270"/>
      <c r="D638" s="270"/>
      <c r="E638" s="270"/>
      <c r="F638" s="270"/>
      <c r="G638" s="270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  <c r="X638" s="270"/>
      <c r="Y638" s="270"/>
      <c r="Z638" s="270"/>
      <c r="AA638" s="270"/>
      <c r="AB638" s="270"/>
      <c r="AC638" s="270"/>
      <c r="AD638" s="270"/>
      <c r="AE638" s="270"/>
      <c r="AF638" s="270"/>
      <c r="AG638" s="270"/>
      <c r="AH638" s="270"/>
      <c r="AI638" s="270"/>
      <c r="AJ638" s="270"/>
      <c r="AK638" s="270"/>
      <c r="AL638" s="270"/>
      <c r="AM638" s="270"/>
      <c r="AN638" s="270"/>
      <c r="AO638" s="270"/>
      <c r="AP638" s="270"/>
      <c r="AQ638" s="270"/>
      <c r="AR638" s="270"/>
      <c r="AS638" s="270"/>
      <c r="AT638" s="270"/>
      <c r="AU638" s="270"/>
      <c r="AV638" s="270"/>
      <c r="AW638" s="270"/>
      <c r="AX638" s="270"/>
    </row>
    <row r="639" spans="1:50">
      <c r="A639" s="270"/>
      <c r="B639" s="270"/>
      <c r="C639" s="270"/>
      <c r="D639" s="270"/>
      <c r="E639" s="270"/>
      <c r="F639" s="270"/>
      <c r="G639" s="270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  <c r="X639" s="270"/>
      <c r="Y639" s="270"/>
      <c r="Z639" s="270"/>
      <c r="AA639" s="270"/>
      <c r="AB639" s="270"/>
      <c r="AC639" s="270"/>
      <c r="AD639" s="270"/>
      <c r="AE639" s="270"/>
      <c r="AF639" s="270"/>
      <c r="AG639" s="270"/>
      <c r="AH639" s="270"/>
      <c r="AI639" s="270"/>
      <c r="AJ639" s="270"/>
      <c r="AK639" s="270"/>
      <c r="AL639" s="270"/>
      <c r="AM639" s="270"/>
      <c r="AN639" s="270"/>
      <c r="AO639" s="270"/>
      <c r="AP639" s="270"/>
      <c r="AQ639" s="270"/>
      <c r="AR639" s="270"/>
      <c r="AS639" s="270"/>
      <c r="AT639" s="270"/>
      <c r="AU639" s="270"/>
      <c r="AV639" s="270"/>
      <c r="AW639" s="270"/>
      <c r="AX639" s="270"/>
    </row>
    <row r="640" spans="1:50">
      <c r="A640" s="270"/>
      <c r="B640" s="270"/>
      <c r="C640" s="270"/>
      <c r="D640" s="270"/>
      <c r="E640" s="270"/>
      <c r="F640" s="270"/>
      <c r="G640" s="270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  <c r="X640" s="270"/>
      <c r="Y640" s="270"/>
      <c r="Z640" s="270"/>
      <c r="AA640" s="270"/>
      <c r="AB640" s="270"/>
      <c r="AC640" s="270"/>
      <c r="AD640" s="270"/>
      <c r="AE640" s="270"/>
      <c r="AF640" s="270"/>
      <c r="AG640" s="270"/>
      <c r="AH640" s="270"/>
      <c r="AI640" s="270"/>
      <c r="AJ640" s="270"/>
      <c r="AK640" s="270"/>
      <c r="AL640" s="270"/>
      <c r="AM640" s="270"/>
      <c r="AN640" s="270"/>
      <c r="AO640" s="270"/>
      <c r="AP640" s="270"/>
      <c r="AQ640" s="270"/>
      <c r="AR640" s="270"/>
      <c r="AS640" s="270"/>
      <c r="AT640" s="270"/>
      <c r="AU640" s="270"/>
      <c r="AV640" s="270"/>
      <c r="AW640" s="270"/>
      <c r="AX640" s="270"/>
    </row>
    <row r="641" spans="1:50">
      <c r="A641" s="270"/>
      <c r="B641" s="270"/>
      <c r="C641" s="270"/>
      <c r="D641" s="270"/>
      <c r="E641" s="270"/>
      <c r="F641" s="270"/>
      <c r="G641" s="270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  <c r="X641" s="270"/>
      <c r="Y641" s="270"/>
      <c r="Z641" s="270"/>
      <c r="AA641" s="270"/>
      <c r="AB641" s="270"/>
      <c r="AC641" s="270"/>
      <c r="AD641" s="270"/>
      <c r="AE641" s="270"/>
      <c r="AF641" s="270"/>
      <c r="AG641" s="270"/>
      <c r="AH641" s="270"/>
      <c r="AI641" s="270"/>
      <c r="AJ641" s="270"/>
      <c r="AK641" s="270"/>
      <c r="AL641" s="270"/>
      <c r="AM641" s="270"/>
      <c r="AN641" s="270"/>
      <c r="AO641" s="270"/>
      <c r="AP641" s="270"/>
      <c r="AQ641" s="270"/>
      <c r="AR641" s="270"/>
      <c r="AS641" s="270"/>
      <c r="AT641" s="270"/>
      <c r="AU641" s="270"/>
      <c r="AV641" s="270"/>
      <c r="AW641" s="270"/>
      <c r="AX641" s="270"/>
    </row>
    <row r="642" spans="1:50">
      <c r="A642" s="270"/>
      <c r="B642" s="270"/>
      <c r="C642" s="270"/>
      <c r="D642" s="270"/>
      <c r="E642" s="270"/>
      <c r="F642" s="270"/>
      <c r="G642" s="270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  <c r="X642" s="270"/>
      <c r="Y642" s="270"/>
      <c r="Z642" s="270"/>
      <c r="AA642" s="270"/>
      <c r="AB642" s="270"/>
      <c r="AC642" s="270"/>
      <c r="AD642" s="270"/>
      <c r="AE642" s="270"/>
      <c r="AF642" s="270"/>
      <c r="AG642" s="270"/>
      <c r="AH642" s="270"/>
      <c r="AI642" s="270"/>
      <c r="AJ642" s="270"/>
      <c r="AK642" s="270"/>
      <c r="AL642" s="270"/>
      <c r="AM642" s="270"/>
      <c r="AN642" s="270"/>
      <c r="AO642" s="270"/>
      <c r="AP642" s="270"/>
      <c r="AQ642" s="270"/>
      <c r="AR642" s="270"/>
      <c r="AS642" s="270"/>
      <c r="AT642" s="270"/>
      <c r="AU642" s="270"/>
      <c r="AV642" s="270"/>
      <c r="AW642" s="270"/>
      <c r="AX642" s="270"/>
    </row>
    <row r="643" spans="1:50">
      <c r="A643" s="270"/>
      <c r="B643" s="270"/>
      <c r="C643" s="270"/>
      <c r="D643" s="270"/>
      <c r="E643" s="270"/>
      <c r="F643" s="270"/>
      <c r="G643" s="270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  <c r="X643" s="270"/>
      <c r="Y643" s="270"/>
      <c r="Z643" s="270"/>
      <c r="AA643" s="270"/>
      <c r="AB643" s="270"/>
      <c r="AC643" s="270"/>
      <c r="AD643" s="270"/>
      <c r="AE643" s="270"/>
      <c r="AF643" s="270"/>
      <c r="AG643" s="270"/>
      <c r="AH643" s="270"/>
      <c r="AI643" s="270"/>
      <c r="AJ643" s="270"/>
      <c r="AK643" s="270"/>
      <c r="AL643" s="270"/>
      <c r="AM643" s="270"/>
      <c r="AN643" s="270"/>
      <c r="AO643" s="270"/>
      <c r="AP643" s="270"/>
      <c r="AQ643" s="270"/>
      <c r="AR643" s="270"/>
      <c r="AS643" s="270"/>
      <c r="AT643" s="270"/>
      <c r="AU643" s="270"/>
      <c r="AV643" s="270"/>
      <c r="AW643" s="270"/>
      <c r="AX643" s="270"/>
    </row>
    <row r="644" spans="1:50">
      <c r="A644" s="270"/>
      <c r="B644" s="270"/>
      <c r="C644" s="270"/>
      <c r="D644" s="270"/>
      <c r="E644" s="270"/>
      <c r="F644" s="270"/>
      <c r="G644" s="270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  <c r="X644" s="270"/>
      <c r="Y644" s="270"/>
      <c r="Z644" s="270"/>
      <c r="AA644" s="270"/>
      <c r="AB644" s="270"/>
      <c r="AC644" s="270"/>
      <c r="AD644" s="270"/>
      <c r="AE644" s="270"/>
      <c r="AF644" s="270"/>
      <c r="AG644" s="270"/>
      <c r="AH644" s="270"/>
      <c r="AI644" s="270"/>
      <c r="AJ644" s="270"/>
      <c r="AK644" s="270"/>
      <c r="AL644" s="270"/>
      <c r="AM644" s="270"/>
      <c r="AN644" s="270"/>
      <c r="AO644" s="270"/>
      <c r="AP644" s="270"/>
      <c r="AQ644" s="270"/>
      <c r="AR644" s="270"/>
      <c r="AS644" s="270"/>
      <c r="AT644" s="270"/>
      <c r="AU644" s="270"/>
      <c r="AV644" s="270"/>
      <c r="AW644" s="270"/>
      <c r="AX644" s="270"/>
    </row>
    <row r="645" spans="1:50">
      <c r="A645" s="270"/>
      <c r="B645" s="270"/>
      <c r="C645" s="270"/>
      <c r="D645" s="270"/>
      <c r="E645" s="270"/>
      <c r="F645" s="270"/>
      <c r="G645" s="270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  <c r="X645" s="270"/>
      <c r="Y645" s="270"/>
      <c r="Z645" s="270"/>
      <c r="AA645" s="270"/>
      <c r="AB645" s="270"/>
      <c r="AC645" s="270"/>
      <c r="AD645" s="270"/>
      <c r="AE645" s="270"/>
      <c r="AF645" s="270"/>
      <c r="AG645" s="270"/>
      <c r="AH645" s="270"/>
      <c r="AI645" s="270"/>
      <c r="AJ645" s="270"/>
      <c r="AK645" s="270"/>
      <c r="AL645" s="270"/>
      <c r="AM645" s="270"/>
      <c r="AN645" s="270"/>
      <c r="AO645" s="270"/>
      <c r="AP645" s="270"/>
      <c r="AQ645" s="270"/>
      <c r="AR645" s="270"/>
      <c r="AS645" s="270"/>
      <c r="AT645" s="270"/>
      <c r="AU645" s="270"/>
      <c r="AV645" s="270"/>
      <c r="AW645" s="270"/>
      <c r="AX645" s="270"/>
    </row>
    <row r="646" spans="1:50">
      <c r="A646" s="270"/>
      <c r="B646" s="270"/>
      <c r="C646" s="270"/>
      <c r="D646" s="270"/>
      <c r="E646" s="270"/>
      <c r="F646" s="270"/>
      <c r="G646" s="270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  <c r="X646" s="270"/>
      <c r="Y646" s="270"/>
      <c r="Z646" s="270"/>
      <c r="AA646" s="270"/>
      <c r="AB646" s="270"/>
      <c r="AC646" s="270"/>
      <c r="AD646" s="270"/>
      <c r="AE646" s="270"/>
      <c r="AF646" s="270"/>
      <c r="AG646" s="270"/>
      <c r="AH646" s="270"/>
      <c r="AI646" s="270"/>
      <c r="AJ646" s="270"/>
      <c r="AK646" s="270"/>
      <c r="AL646" s="270"/>
      <c r="AM646" s="270"/>
      <c r="AN646" s="270"/>
      <c r="AO646" s="270"/>
      <c r="AP646" s="270"/>
      <c r="AQ646" s="270"/>
      <c r="AR646" s="270"/>
      <c r="AS646" s="270"/>
      <c r="AT646" s="270"/>
      <c r="AU646" s="270"/>
      <c r="AV646" s="270"/>
      <c r="AW646" s="270"/>
      <c r="AX646" s="270"/>
    </row>
    <row r="647" spans="1:50">
      <c r="A647" s="270"/>
      <c r="B647" s="270"/>
      <c r="C647" s="270"/>
      <c r="D647" s="270"/>
      <c r="E647" s="270"/>
      <c r="F647" s="270"/>
      <c r="G647" s="270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  <c r="X647" s="270"/>
      <c r="Y647" s="270"/>
      <c r="Z647" s="270"/>
      <c r="AA647" s="270"/>
      <c r="AB647" s="270"/>
      <c r="AC647" s="270"/>
      <c r="AD647" s="270"/>
      <c r="AE647" s="270"/>
      <c r="AF647" s="270"/>
      <c r="AG647" s="270"/>
      <c r="AH647" s="270"/>
      <c r="AI647" s="270"/>
      <c r="AJ647" s="270"/>
      <c r="AK647" s="270"/>
      <c r="AL647" s="270"/>
      <c r="AM647" s="270"/>
      <c r="AN647" s="270"/>
      <c r="AO647" s="270"/>
      <c r="AP647" s="270"/>
      <c r="AQ647" s="270"/>
      <c r="AR647" s="270"/>
      <c r="AS647" s="270"/>
      <c r="AT647" s="270"/>
      <c r="AU647" s="270"/>
      <c r="AV647" s="270"/>
      <c r="AW647" s="270"/>
      <c r="AX647" s="270"/>
    </row>
    <row r="648" spans="1:50">
      <c r="A648" s="270"/>
      <c r="B648" s="270"/>
      <c r="C648" s="270"/>
      <c r="D648" s="270"/>
      <c r="E648" s="270"/>
      <c r="F648" s="270"/>
      <c r="G648" s="270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  <c r="X648" s="270"/>
      <c r="Y648" s="270"/>
      <c r="Z648" s="270"/>
      <c r="AA648" s="270"/>
      <c r="AB648" s="270"/>
      <c r="AC648" s="270"/>
      <c r="AD648" s="270"/>
      <c r="AE648" s="270"/>
      <c r="AF648" s="270"/>
      <c r="AG648" s="270"/>
      <c r="AH648" s="270"/>
      <c r="AI648" s="270"/>
      <c r="AJ648" s="270"/>
      <c r="AK648" s="270"/>
      <c r="AL648" s="270"/>
      <c r="AM648" s="270"/>
      <c r="AN648" s="270"/>
      <c r="AO648" s="270"/>
      <c r="AP648" s="270"/>
      <c r="AQ648" s="270"/>
      <c r="AR648" s="270"/>
      <c r="AS648" s="270"/>
      <c r="AT648" s="270"/>
      <c r="AU648" s="270"/>
      <c r="AV648" s="270"/>
      <c r="AW648" s="270"/>
      <c r="AX648" s="270"/>
    </row>
    <row r="649" spans="1:50">
      <c r="A649" s="270"/>
      <c r="B649" s="270"/>
      <c r="C649" s="270"/>
      <c r="D649" s="270"/>
      <c r="E649" s="270"/>
      <c r="F649" s="270"/>
      <c r="G649" s="270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  <c r="X649" s="270"/>
      <c r="Y649" s="270"/>
      <c r="Z649" s="270"/>
      <c r="AA649" s="270"/>
      <c r="AB649" s="270"/>
      <c r="AC649" s="270"/>
      <c r="AD649" s="270"/>
      <c r="AE649" s="270"/>
      <c r="AF649" s="270"/>
      <c r="AG649" s="270"/>
      <c r="AH649" s="270"/>
      <c r="AI649" s="270"/>
      <c r="AJ649" s="270"/>
      <c r="AK649" s="270"/>
      <c r="AL649" s="270"/>
      <c r="AM649" s="270"/>
      <c r="AN649" s="270"/>
      <c r="AO649" s="270"/>
      <c r="AP649" s="270"/>
      <c r="AQ649" s="270"/>
      <c r="AR649" s="270"/>
      <c r="AS649" s="270"/>
      <c r="AT649" s="270"/>
      <c r="AU649" s="270"/>
      <c r="AV649" s="270"/>
      <c r="AW649" s="270"/>
      <c r="AX649" s="270"/>
    </row>
    <row r="650" spans="1:50">
      <c r="A650" s="270"/>
      <c r="B650" s="270"/>
      <c r="C650" s="270"/>
      <c r="D650" s="270"/>
      <c r="E650" s="270"/>
      <c r="F650" s="270"/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  <c r="X650" s="270"/>
      <c r="Y650" s="270"/>
      <c r="Z650" s="270"/>
      <c r="AA650" s="270"/>
      <c r="AB650" s="270"/>
      <c r="AC650" s="270"/>
      <c r="AD650" s="270"/>
      <c r="AE650" s="270"/>
      <c r="AF650" s="270"/>
      <c r="AG650" s="270"/>
      <c r="AH650" s="270"/>
      <c r="AI650" s="270"/>
      <c r="AJ650" s="270"/>
      <c r="AK650" s="270"/>
      <c r="AL650" s="270"/>
      <c r="AM650" s="270"/>
      <c r="AN650" s="270"/>
      <c r="AO650" s="270"/>
      <c r="AP650" s="270"/>
      <c r="AQ650" s="270"/>
      <c r="AR650" s="270"/>
      <c r="AS650" s="270"/>
      <c r="AT650" s="270"/>
      <c r="AU650" s="270"/>
      <c r="AV650" s="270"/>
      <c r="AW650" s="270"/>
      <c r="AX650" s="270"/>
    </row>
    <row r="651" spans="1:50">
      <c r="A651" s="270"/>
      <c r="B651" s="270"/>
      <c r="C651" s="270"/>
      <c r="D651" s="270"/>
      <c r="E651" s="270"/>
      <c r="F651" s="270"/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  <c r="X651" s="270"/>
      <c r="Y651" s="270"/>
      <c r="Z651" s="270"/>
      <c r="AA651" s="270"/>
      <c r="AB651" s="270"/>
      <c r="AC651" s="270"/>
      <c r="AD651" s="270"/>
      <c r="AE651" s="270"/>
      <c r="AF651" s="270"/>
      <c r="AG651" s="270"/>
      <c r="AH651" s="270"/>
      <c r="AI651" s="270"/>
      <c r="AJ651" s="270"/>
      <c r="AK651" s="270"/>
      <c r="AL651" s="270"/>
      <c r="AM651" s="270"/>
      <c r="AN651" s="270"/>
      <c r="AO651" s="270"/>
      <c r="AP651" s="270"/>
      <c r="AQ651" s="270"/>
      <c r="AR651" s="270"/>
      <c r="AS651" s="270"/>
      <c r="AT651" s="270"/>
      <c r="AU651" s="270"/>
      <c r="AV651" s="270"/>
      <c r="AW651" s="270"/>
      <c r="AX651" s="270"/>
    </row>
    <row r="652" spans="1:50">
      <c r="A652" s="270"/>
      <c r="B652" s="270"/>
      <c r="C652" s="270"/>
      <c r="D652" s="270"/>
      <c r="E652" s="270"/>
      <c r="F652" s="270"/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  <c r="X652" s="270"/>
      <c r="Y652" s="270"/>
      <c r="Z652" s="270"/>
      <c r="AA652" s="270"/>
      <c r="AB652" s="270"/>
      <c r="AC652" s="270"/>
      <c r="AD652" s="270"/>
      <c r="AE652" s="270"/>
      <c r="AF652" s="270"/>
      <c r="AG652" s="270"/>
      <c r="AH652" s="270"/>
      <c r="AI652" s="270"/>
      <c r="AJ652" s="270"/>
      <c r="AK652" s="270"/>
      <c r="AL652" s="270"/>
      <c r="AM652" s="270"/>
      <c r="AN652" s="270"/>
      <c r="AO652" s="270"/>
      <c r="AP652" s="270"/>
      <c r="AQ652" s="270"/>
      <c r="AR652" s="270"/>
      <c r="AS652" s="270"/>
      <c r="AT652" s="270"/>
      <c r="AU652" s="270"/>
      <c r="AV652" s="270"/>
      <c r="AW652" s="270"/>
      <c r="AX652" s="270"/>
    </row>
    <row r="653" spans="1:50">
      <c r="A653" s="270"/>
      <c r="B653" s="270"/>
      <c r="C653" s="270"/>
      <c r="D653" s="270"/>
      <c r="E653" s="270"/>
      <c r="F653" s="270"/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  <c r="X653" s="270"/>
      <c r="Y653" s="270"/>
      <c r="Z653" s="270"/>
      <c r="AA653" s="270"/>
      <c r="AB653" s="270"/>
      <c r="AC653" s="270"/>
      <c r="AD653" s="270"/>
      <c r="AE653" s="270"/>
      <c r="AF653" s="270"/>
      <c r="AG653" s="270"/>
      <c r="AH653" s="270"/>
      <c r="AI653" s="270"/>
      <c r="AJ653" s="270"/>
      <c r="AK653" s="270"/>
      <c r="AL653" s="270"/>
      <c r="AM653" s="270"/>
      <c r="AN653" s="270"/>
      <c r="AO653" s="270"/>
      <c r="AP653" s="270"/>
      <c r="AQ653" s="270"/>
      <c r="AR653" s="270"/>
      <c r="AS653" s="270"/>
      <c r="AT653" s="270"/>
      <c r="AU653" s="270"/>
      <c r="AV653" s="270"/>
      <c r="AW653" s="270"/>
      <c r="AX653" s="270"/>
    </row>
    <row r="654" spans="1:50">
      <c r="A654" s="270"/>
      <c r="B654" s="270"/>
      <c r="C654" s="270"/>
      <c r="D654" s="270"/>
      <c r="E654" s="270"/>
      <c r="F654" s="270"/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  <c r="X654" s="270"/>
      <c r="Y654" s="270"/>
      <c r="Z654" s="270"/>
      <c r="AA654" s="270"/>
      <c r="AB654" s="270"/>
      <c r="AC654" s="270"/>
      <c r="AD654" s="270"/>
      <c r="AE654" s="270"/>
      <c r="AF654" s="270"/>
      <c r="AG654" s="270"/>
      <c r="AH654" s="270"/>
      <c r="AI654" s="270"/>
      <c r="AJ654" s="270"/>
      <c r="AK654" s="270"/>
      <c r="AL654" s="270"/>
      <c r="AM654" s="270"/>
      <c r="AN654" s="270"/>
      <c r="AO654" s="270"/>
      <c r="AP654" s="270"/>
      <c r="AQ654" s="270"/>
      <c r="AR654" s="270"/>
      <c r="AS654" s="270"/>
      <c r="AT654" s="270"/>
      <c r="AU654" s="270"/>
      <c r="AV654" s="270"/>
      <c r="AW654" s="270"/>
      <c r="AX654" s="270"/>
    </row>
    <row r="655" spans="1:50">
      <c r="A655" s="270"/>
      <c r="B655" s="270"/>
      <c r="C655" s="270"/>
      <c r="D655" s="270"/>
      <c r="E655" s="270"/>
      <c r="F655" s="270"/>
      <c r="G655" s="270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  <c r="X655" s="270"/>
      <c r="Y655" s="270"/>
      <c r="Z655" s="270"/>
      <c r="AA655" s="270"/>
      <c r="AB655" s="270"/>
      <c r="AC655" s="270"/>
      <c r="AD655" s="270"/>
      <c r="AE655" s="270"/>
      <c r="AF655" s="270"/>
      <c r="AG655" s="270"/>
      <c r="AH655" s="270"/>
      <c r="AI655" s="270"/>
      <c r="AJ655" s="270"/>
      <c r="AK655" s="270"/>
      <c r="AL655" s="270"/>
      <c r="AM655" s="270"/>
      <c r="AN655" s="270"/>
      <c r="AO655" s="270"/>
      <c r="AP655" s="270"/>
      <c r="AQ655" s="270"/>
      <c r="AR655" s="270"/>
      <c r="AS655" s="270"/>
      <c r="AT655" s="270"/>
      <c r="AU655" s="270"/>
      <c r="AV655" s="270"/>
      <c r="AW655" s="270"/>
      <c r="AX655" s="270"/>
    </row>
    <row r="656" spans="1:50">
      <c r="A656" s="270"/>
      <c r="B656" s="270"/>
      <c r="C656" s="270"/>
      <c r="D656" s="270"/>
      <c r="E656" s="270"/>
      <c r="F656" s="270"/>
      <c r="G656" s="270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  <c r="X656" s="270"/>
      <c r="Y656" s="270"/>
      <c r="Z656" s="270"/>
      <c r="AA656" s="270"/>
      <c r="AB656" s="270"/>
      <c r="AC656" s="270"/>
      <c r="AD656" s="270"/>
      <c r="AE656" s="270"/>
      <c r="AF656" s="270"/>
      <c r="AG656" s="270"/>
      <c r="AH656" s="270"/>
      <c r="AI656" s="270"/>
      <c r="AJ656" s="270"/>
      <c r="AK656" s="270"/>
      <c r="AL656" s="270"/>
      <c r="AM656" s="270"/>
      <c r="AN656" s="270"/>
      <c r="AO656" s="270"/>
      <c r="AP656" s="270"/>
      <c r="AQ656" s="270"/>
      <c r="AR656" s="270"/>
      <c r="AS656" s="270"/>
      <c r="AT656" s="270"/>
      <c r="AU656" s="270"/>
      <c r="AV656" s="270"/>
      <c r="AW656" s="270"/>
      <c r="AX656" s="270"/>
    </row>
    <row r="657" spans="1:50">
      <c r="A657" s="270"/>
      <c r="B657" s="270"/>
      <c r="C657" s="270"/>
      <c r="D657" s="270"/>
      <c r="E657" s="270"/>
      <c r="F657" s="270"/>
      <c r="G657" s="270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  <c r="X657" s="270"/>
      <c r="Y657" s="270"/>
      <c r="Z657" s="270"/>
      <c r="AA657" s="270"/>
      <c r="AB657" s="270"/>
      <c r="AC657" s="270"/>
      <c r="AD657" s="270"/>
      <c r="AE657" s="270"/>
      <c r="AF657" s="270"/>
      <c r="AG657" s="270"/>
      <c r="AH657" s="270"/>
      <c r="AI657" s="270"/>
      <c r="AJ657" s="270"/>
      <c r="AK657" s="270"/>
      <c r="AL657" s="270"/>
      <c r="AM657" s="270"/>
      <c r="AN657" s="270"/>
      <c r="AO657" s="270"/>
      <c r="AP657" s="270"/>
      <c r="AQ657" s="270"/>
      <c r="AR657" s="270"/>
      <c r="AS657" s="270"/>
      <c r="AT657" s="270"/>
      <c r="AU657" s="270"/>
      <c r="AV657" s="270"/>
      <c r="AW657" s="270"/>
      <c r="AX657" s="270"/>
    </row>
    <row r="658" spans="1:50">
      <c r="A658" s="270"/>
      <c r="B658" s="270"/>
      <c r="C658" s="270"/>
      <c r="D658" s="270"/>
      <c r="E658" s="270"/>
      <c r="F658" s="270"/>
      <c r="G658" s="270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  <c r="X658" s="270"/>
      <c r="Y658" s="270"/>
      <c r="Z658" s="270"/>
      <c r="AA658" s="270"/>
      <c r="AB658" s="270"/>
      <c r="AC658" s="270"/>
      <c r="AD658" s="270"/>
      <c r="AE658" s="270"/>
      <c r="AF658" s="270"/>
      <c r="AG658" s="270"/>
      <c r="AH658" s="270"/>
      <c r="AI658" s="270"/>
      <c r="AJ658" s="270"/>
      <c r="AK658" s="270"/>
      <c r="AL658" s="270"/>
      <c r="AM658" s="270"/>
      <c r="AN658" s="270"/>
      <c r="AO658" s="270"/>
      <c r="AP658" s="270"/>
      <c r="AQ658" s="270"/>
      <c r="AR658" s="270"/>
      <c r="AS658" s="270"/>
      <c r="AT658" s="270"/>
      <c r="AU658" s="270"/>
      <c r="AV658" s="270"/>
      <c r="AW658" s="270"/>
      <c r="AX658" s="270"/>
    </row>
    <row r="659" spans="1:50">
      <c r="A659" s="270"/>
      <c r="B659" s="270"/>
      <c r="C659" s="270"/>
      <c r="D659" s="270"/>
      <c r="E659" s="270"/>
      <c r="F659" s="270"/>
      <c r="G659" s="270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  <c r="X659" s="270"/>
      <c r="Y659" s="270"/>
      <c r="Z659" s="270"/>
      <c r="AA659" s="270"/>
      <c r="AB659" s="270"/>
      <c r="AC659" s="270"/>
      <c r="AD659" s="270"/>
      <c r="AE659" s="270"/>
      <c r="AF659" s="270"/>
      <c r="AG659" s="270"/>
      <c r="AH659" s="270"/>
      <c r="AI659" s="270"/>
      <c r="AJ659" s="270"/>
      <c r="AK659" s="270"/>
      <c r="AL659" s="270"/>
      <c r="AM659" s="270"/>
      <c r="AN659" s="270"/>
      <c r="AO659" s="270"/>
      <c r="AP659" s="270"/>
      <c r="AQ659" s="270"/>
      <c r="AR659" s="270"/>
      <c r="AS659" s="270"/>
      <c r="AT659" s="270"/>
      <c r="AU659" s="270"/>
      <c r="AV659" s="270"/>
      <c r="AW659" s="270"/>
      <c r="AX659" s="270"/>
    </row>
    <row r="660" spans="1:50">
      <c r="A660" s="270"/>
      <c r="B660" s="270"/>
      <c r="C660" s="270"/>
      <c r="D660" s="270"/>
      <c r="E660" s="270"/>
      <c r="F660" s="270"/>
      <c r="G660" s="270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  <c r="X660" s="270"/>
      <c r="Y660" s="270"/>
      <c r="Z660" s="270"/>
      <c r="AA660" s="270"/>
      <c r="AB660" s="270"/>
      <c r="AC660" s="270"/>
      <c r="AD660" s="270"/>
      <c r="AE660" s="270"/>
      <c r="AF660" s="270"/>
      <c r="AG660" s="270"/>
      <c r="AH660" s="270"/>
      <c r="AI660" s="270"/>
      <c r="AJ660" s="270"/>
      <c r="AK660" s="270"/>
      <c r="AL660" s="270"/>
      <c r="AM660" s="270"/>
      <c r="AN660" s="270"/>
      <c r="AO660" s="270"/>
      <c r="AP660" s="270"/>
      <c r="AQ660" s="270"/>
      <c r="AR660" s="270"/>
      <c r="AS660" s="270"/>
      <c r="AT660" s="270"/>
      <c r="AU660" s="270"/>
      <c r="AV660" s="270"/>
      <c r="AW660" s="270"/>
      <c r="AX660" s="270"/>
    </row>
    <row r="661" spans="1:50">
      <c r="A661" s="270"/>
      <c r="B661" s="270"/>
      <c r="C661" s="270"/>
      <c r="D661" s="270"/>
      <c r="E661" s="270"/>
      <c r="F661" s="270"/>
      <c r="G661" s="270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  <c r="X661" s="270"/>
      <c r="Y661" s="270"/>
      <c r="Z661" s="270"/>
      <c r="AA661" s="270"/>
      <c r="AB661" s="270"/>
      <c r="AC661" s="270"/>
      <c r="AD661" s="270"/>
      <c r="AE661" s="270"/>
      <c r="AF661" s="270"/>
      <c r="AG661" s="270"/>
      <c r="AH661" s="270"/>
      <c r="AI661" s="270"/>
      <c r="AJ661" s="270"/>
      <c r="AK661" s="270"/>
      <c r="AL661" s="270"/>
      <c r="AM661" s="270"/>
      <c r="AN661" s="270"/>
      <c r="AO661" s="270"/>
      <c r="AP661" s="270"/>
      <c r="AQ661" s="270"/>
      <c r="AR661" s="270"/>
      <c r="AS661" s="270"/>
      <c r="AT661" s="270"/>
      <c r="AU661" s="270"/>
      <c r="AV661" s="270"/>
      <c r="AW661" s="270"/>
      <c r="AX661" s="270"/>
    </row>
    <row r="662" spans="1:50">
      <c r="A662" s="270"/>
      <c r="B662" s="270"/>
      <c r="C662" s="270"/>
      <c r="D662" s="270"/>
      <c r="E662" s="270"/>
      <c r="F662" s="270"/>
      <c r="G662" s="270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  <c r="X662" s="270"/>
      <c r="Y662" s="270"/>
      <c r="Z662" s="270"/>
      <c r="AA662" s="270"/>
      <c r="AB662" s="270"/>
      <c r="AC662" s="270"/>
      <c r="AD662" s="270"/>
      <c r="AE662" s="270"/>
      <c r="AF662" s="270"/>
      <c r="AG662" s="270"/>
      <c r="AH662" s="270"/>
      <c r="AI662" s="270"/>
      <c r="AJ662" s="270"/>
      <c r="AK662" s="270"/>
      <c r="AL662" s="270"/>
      <c r="AM662" s="270"/>
      <c r="AN662" s="270"/>
      <c r="AO662" s="270"/>
      <c r="AP662" s="270"/>
      <c r="AQ662" s="270"/>
      <c r="AR662" s="270"/>
      <c r="AS662" s="270"/>
      <c r="AT662" s="270"/>
      <c r="AU662" s="270"/>
      <c r="AV662" s="270"/>
      <c r="AW662" s="270"/>
      <c r="AX662" s="270"/>
    </row>
    <row r="663" spans="1:50">
      <c r="A663" s="270"/>
      <c r="B663" s="270"/>
      <c r="C663" s="270"/>
      <c r="D663" s="270"/>
      <c r="E663" s="270"/>
      <c r="F663" s="270"/>
      <c r="G663" s="270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  <c r="X663" s="270"/>
      <c r="Y663" s="270"/>
      <c r="Z663" s="270"/>
      <c r="AA663" s="270"/>
      <c r="AB663" s="270"/>
      <c r="AC663" s="270"/>
      <c r="AD663" s="270"/>
      <c r="AE663" s="270"/>
      <c r="AF663" s="270"/>
      <c r="AG663" s="270"/>
      <c r="AH663" s="270"/>
      <c r="AI663" s="270"/>
      <c r="AJ663" s="270"/>
      <c r="AK663" s="270"/>
      <c r="AL663" s="270"/>
      <c r="AM663" s="270"/>
      <c r="AN663" s="270"/>
      <c r="AO663" s="270"/>
      <c r="AP663" s="270"/>
      <c r="AQ663" s="270"/>
      <c r="AR663" s="270"/>
      <c r="AS663" s="270"/>
      <c r="AT663" s="270"/>
      <c r="AU663" s="270"/>
      <c r="AV663" s="270"/>
      <c r="AW663" s="270"/>
      <c r="AX663" s="270"/>
    </row>
    <row r="664" spans="1:50">
      <c r="A664" s="270"/>
      <c r="B664" s="270"/>
      <c r="C664" s="270"/>
      <c r="D664" s="270"/>
      <c r="E664" s="270"/>
      <c r="F664" s="270"/>
      <c r="G664" s="270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  <c r="X664" s="270"/>
      <c r="Y664" s="270"/>
      <c r="Z664" s="270"/>
      <c r="AA664" s="270"/>
      <c r="AB664" s="270"/>
      <c r="AC664" s="270"/>
      <c r="AD664" s="270"/>
      <c r="AE664" s="270"/>
      <c r="AF664" s="270"/>
      <c r="AG664" s="270"/>
      <c r="AH664" s="270"/>
      <c r="AI664" s="270"/>
      <c r="AJ664" s="270"/>
      <c r="AK664" s="270"/>
      <c r="AL664" s="270"/>
      <c r="AM664" s="270"/>
      <c r="AN664" s="270"/>
      <c r="AO664" s="270"/>
      <c r="AP664" s="270"/>
      <c r="AQ664" s="270"/>
      <c r="AR664" s="270"/>
      <c r="AS664" s="270"/>
      <c r="AT664" s="270"/>
      <c r="AU664" s="270"/>
      <c r="AV664" s="270"/>
      <c r="AW664" s="270"/>
      <c r="AX664" s="270"/>
    </row>
    <row r="665" spans="1:50">
      <c r="A665" s="270"/>
      <c r="B665" s="270"/>
      <c r="C665" s="270"/>
      <c r="D665" s="270"/>
      <c r="E665" s="270"/>
      <c r="F665" s="270"/>
      <c r="G665" s="270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  <c r="X665" s="270"/>
      <c r="Y665" s="270"/>
      <c r="Z665" s="270"/>
      <c r="AA665" s="270"/>
      <c r="AB665" s="270"/>
      <c r="AC665" s="270"/>
      <c r="AD665" s="270"/>
      <c r="AE665" s="270"/>
      <c r="AF665" s="270"/>
      <c r="AG665" s="270"/>
      <c r="AH665" s="270"/>
      <c r="AI665" s="270"/>
      <c r="AJ665" s="270"/>
      <c r="AK665" s="270"/>
      <c r="AL665" s="270"/>
      <c r="AM665" s="270"/>
      <c r="AN665" s="270"/>
      <c r="AO665" s="270"/>
      <c r="AP665" s="270"/>
      <c r="AQ665" s="270"/>
      <c r="AR665" s="270"/>
      <c r="AS665" s="270"/>
      <c r="AT665" s="270"/>
      <c r="AU665" s="270"/>
      <c r="AV665" s="270"/>
      <c r="AW665" s="270"/>
      <c r="AX665" s="270"/>
    </row>
    <row r="666" spans="1:50">
      <c r="A666" s="270"/>
      <c r="B666" s="270"/>
      <c r="C666" s="270"/>
      <c r="D666" s="270"/>
      <c r="E666" s="270"/>
      <c r="F666" s="270"/>
      <c r="G666" s="270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  <c r="X666" s="270"/>
      <c r="Y666" s="270"/>
      <c r="Z666" s="270"/>
      <c r="AA666" s="270"/>
      <c r="AB666" s="270"/>
      <c r="AC666" s="270"/>
      <c r="AD666" s="270"/>
      <c r="AE666" s="270"/>
      <c r="AF666" s="270"/>
      <c r="AG666" s="270"/>
      <c r="AH666" s="270"/>
      <c r="AI666" s="270"/>
      <c r="AJ666" s="270"/>
      <c r="AK666" s="270"/>
      <c r="AL666" s="270"/>
      <c r="AM666" s="270"/>
      <c r="AN666" s="270"/>
      <c r="AO666" s="270"/>
      <c r="AP666" s="270"/>
      <c r="AQ666" s="270"/>
      <c r="AR666" s="270"/>
      <c r="AS666" s="270"/>
      <c r="AT666" s="270"/>
      <c r="AU666" s="270"/>
      <c r="AV666" s="270"/>
      <c r="AW666" s="270"/>
      <c r="AX666" s="270"/>
    </row>
    <row r="667" spans="1:50">
      <c r="A667" s="270"/>
      <c r="B667" s="270"/>
      <c r="C667" s="270"/>
      <c r="D667" s="270"/>
      <c r="E667" s="270"/>
      <c r="F667" s="270"/>
      <c r="G667" s="270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  <c r="X667" s="270"/>
      <c r="Y667" s="270"/>
      <c r="Z667" s="270"/>
      <c r="AA667" s="270"/>
      <c r="AB667" s="270"/>
      <c r="AC667" s="270"/>
      <c r="AD667" s="270"/>
      <c r="AE667" s="270"/>
      <c r="AF667" s="270"/>
      <c r="AG667" s="270"/>
      <c r="AH667" s="270"/>
      <c r="AI667" s="270"/>
      <c r="AJ667" s="270"/>
      <c r="AK667" s="270"/>
      <c r="AL667" s="270"/>
      <c r="AM667" s="270"/>
      <c r="AN667" s="270"/>
      <c r="AO667" s="270"/>
      <c r="AP667" s="270"/>
      <c r="AQ667" s="270"/>
      <c r="AR667" s="270"/>
      <c r="AS667" s="270"/>
      <c r="AT667" s="270"/>
      <c r="AU667" s="270"/>
      <c r="AV667" s="270"/>
      <c r="AW667" s="270"/>
      <c r="AX667" s="270"/>
    </row>
    <row r="668" spans="1:50">
      <c r="A668" s="270"/>
      <c r="B668" s="270"/>
      <c r="C668" s="270"/>
      <c r="D668" s="270"/>
      <c r="E668" s="270"/>
      <c r="F668" s="270"/>
      <c r="G668" s="270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  <c r="X668" s="270"/>
      <c r="Y668" s="270"/>
      <c r="Z668" s="270"/>
      <c r="AA668" s="270"/>
      <c r="AB668" s="270"/>
      <c r="AC668" s="270"/>
      <c r="AD668" s="270"/>
      <c r="AE668" s="270"/>
      <c r="AF668" s="270"/>
      <c r="AG668" s="270"/>
      <c r="AH668" s="270"/>
      <c r="AI668" s="270"/>
      <c r="AJ668" s="270"/>
      <c r="AK668" s="270"/>
      <c r="AL668" s="270"/>
      <c r="AM668" s="270"/>
      <c r="AN668" s="270"/>
      <c r="AO668" s="270"/>
      <c r="AP668" s="270"/>
      <c r="AQ668" s="270"/>
      <c r="AR668" s="270"/>
      <c r="AS668" s="270"/>
      <c r="AT668" s="270"/>
      <c r="AU668" s="270"/>
      <c r="AV668" s="270"/>
      <c r="AW668" s="270"/>
      <c r="AX668" s="270"/>
    </row>
    <row r="669" spans="1:50">
      <c r="A669" s="270"/>
      <c r="B669" s="270"/>
      <c r="C669" s="270"/>
      <c r="D669" s="270"/>
      <c r="E669" s="270"/>
      <c r="F669" s="270"/>
      <c r="G669" s="270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  <c r="X669" s="270"/>
      <c r="Y669" s="270"/>
      <c r="Z669" s="270"/>
      <c r="AA669" s="270"/>
      <c r="AB669" s="270"/>
      <c r="AC669" s="270"/>
      <c r="AD669" s="270"/>
      <c r="AE669" s="270"/>
      <c r="AF669" s="270"/>
      <c r="AG669" s="270"/>
      <c r="AH669" s="270"/>
      <c r="AI669" s="270"/>
      <c r="AJ669" s="270"/>
      <c r="AK669" s="270"/>
      <c r="AL669" s="270"/>
      <c r="AM669" s="270"/>
      <c r="AN669" s="270"/>
      <c r="AO669" s="270"/>
      <c r="AP669" s="270"/>
      <c r="AQ669" s="270"/>
      <c r="AR669" s="270"/>
      <c r="AS669" s="270"/>
      <c r="AT669" s="270"/>
      <c r="AU669" s="270"/>
      <c r="AV669" s="270"/>
      <c r="AW669" s="270"/>
      <c r="AX669" s="270"/>
    </row>
    <row r="670" spans="1:50">
      <c r="A670" s="270"/>
      <c r="B670" s="270"/>
      <c r="C670" s="270"/>
      <c r="D670" s="270"/>
      <c r="E670" s="270"/>
      <c r="F670" s="270"/>
      <c r="G670" s="270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  <c r="X670" s="270"/>
      <c r="Y670" s="270"/>
      <c r="Z670" s="270"/>
      <c r="AA670" s="270"/>
      <c r="AB670" s="270"/>
      <c r="AC670" s="270"/>
      <c r="AD670" s="270"/>
      <c r="AE670" s="270"/>
      <c r="AF670" s="270"/>
      <c r="AG670" s="270"/>
      <c r="AH670" s="270"/>
      <c r="AI670" s="270"/>
      <c r="AJ670" s="270"/>
      <c r="AK670" s="270"/>
      <c r="AL670" s="270"/>
      <c r="AM670" s="270"/>
      <c r="AN670" s="270"/>
      <c r="AO670" s="270"/>
      <c r="AP670" s="270"/>
      <c r="AQ670" s="270"/>
      <c r="AR670" s="270"/>
      <c r="AS670" s="270"/>
      <c r="AT670" s="270"/>
      <c r="AU670" s="270"/>
      <c r="AV670" s="270"/>
      <c r="AW670" s="270"/>
      <c r="AX670" s="270"/>
    </row>
    <row r="671" spans="1:50">
      <c r="A671" s="270"/>
      <c r="B671" s="270"/>
      <c r="C671" s="270"/>
      <c r="D671" s="270"/>
      <c r="E671" s="270"/>
      <c r="F671" s="270"/>
      <c r="G671" s="270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  <c r="X671" s="270"/>
      <c r="Y671" s="270"/>
      <c r="Z671" s="270"/>
      <c r="AA671" s="270"/>
      <c r="AB671" s="270"/>
      <c r="AC671" s="270"/>
      <c r="AD671" s="270"/>
      <c r="AE671" s="270"/>
      <c r="AF671" s="270"/>
      <c r="AG671" s="270"/>
      <c r="AH671" s="270"/>
      <c r="AI671" s="270"/>
      <c r="AJ671" s="270"/>
      <c r="AK671" s="270"/>
      <c r="AL671" s="270"/>
      <c r="AM671" s="270"/>
      <c r="AN671" s="270"/>
      <c r="AO671" s="270"/>
      <c r="AP671" s="270"/>
      <c r="AQ671" s="270"/>
      <c r="AR671" s="270"/>
      <c r="AS671" s="270"/>
      <c r="AT671" s="270"/>
      <c r="AU671" s="270"/>
      <c r="AV671" s="270"/>
      <c r="AW671" s="270"/>
      <c r="AX671" s="270"/>
    </row>
    <row r="672" spans="1:50">
      <c r="A672" s="270"/>
      <c r="B672" s="270"/>
      <c r="C672" s="270"/>
      <c r="D672" s="270"/>
      <c r="E672" s="270"/>
      <c r="F672" s="270"/>
      <c r="G672" s="270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  <c r="X672" s="270"/>
      <c r="Y672" s="270"/>
      <c r="Z672" s="270"/>
      <c r="AA672" s="270"/>
      <c r="AB672" s="270"/>
      <c r="AC672" s="270"/>
      <c r="AD672" s="270"/>
      <c r="AE672" s="270"/>
      <c r="AF672" s="270"/>
      <c r="AG672" s="270"/>
      <c r="AH672" s="270"/>
      <c r="AI672" s="270"/>
      <c r="AJ672" s="270"/>
      <c r="AK672" s="270"/>
      <c r="AL672" s="270"/>
      <c r="AM672" s="270"/>
      <c r="AN672" s="270"/>
      <c r="AO672" s="270"/>
      <c r="AP672" s="270"/>
      <c r="AQ672" s="270"/>
      <c r="AR672" s="270"/>
      <c r="AS672" s="270"/>
      <c r="AT672" s="270"/>
      <c r="AU672" s="270"/>
      <c r="AV672" s="270"/>
      <c r="AW672" s="270"/>
      <c r="AX672" s="270"/>
    </row>
    <row r="673" spans="1:50">
      <c r="A673" s="270"/>
      <c r="B673" s="270"/>
      <c r="C673" s="270"/>
      <c r="D673" s="270"/>
      <c r="E673" s="270"/>
      <c r="F673" s="270"/>
      <c r="G673" s="270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  <c r="X673" s="270"/>
      <c r="Y673" s="270"/>
      <c r="Z673" s="270"/>
      <c r="AA673" s="270"/>
      <c r="AB673" s="270"/>
      <c r="AC673" s="270"/>
      <c r="AD673" s="270"/>
      <c r="AE673" s="270"/>
      <c r="AF673" s="270"/>
      <c r="AG673" s="270"/>
      <c r="AH673" s="270"/>
      <c r="AI673" s="270"/>
      <c r="AJ673" s="270"/>
      <c r="AK673" s="270"/>
      <c r="AL673" s="270"/>
      <c r="AM673" s="270"/>
      <c r="AN673" s="270"/>
      <c r="AO673" s="270"/>
      <c r="AP673" s="270"/>
      <c r="AQ673" s="270"/>
      <c r="AR673" s="270"/>
      <c r="AS673" s="270"/>
      <c r="AT673" s="270"/>
      <c r="AU673" s="270"/>
      <c r="AV673" s="270"/>
      <c r="AW673" s="270"/>
      <c r="AX673" s="270"/>
    </row>
    <row r="674" spans="1:50">
      <c r="A674" s="270"/>
      <c r="B674" s="270"/>
      <c r="C674" s="270"/>
      <c r="D674" s="270"/>
      <c r="E674" s="270"/>
      <c r="F674" s="270"/>
      <c r="G674" s="270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  <c r="X674" s="270"/>
      <c r="Y674" s="270"/>
      <c r="Z674" s="270"/>
      <c r="AA674" s="270"/>
      <c r="AB674" s="270"/>
      <c r="AC674" s="270"/>
      <c r="AD674" s="270"/>
      <c r="AE674" s="270"/>
      <c r="AF674" s="270"/>
      <c r="AG674" s="270"/>
      <c r="AH674" s="270"/>
      <c r="AI674" s="270"/>
      <c r="AJ674" s="270"/>
      <c r="AK674" s="270"/>
      <c r="AL674" s="270"/>
      <c r="AM674" s="270"/>
      <c r="AN674" s="270"/>
      <c r="AO674" s="270"/>
      <c r="AP674" s="270"/>
      <c r="AQ674" s="270"/>
      <c r="AR674" s="270"/>
      <c r="AS674" s="270"/>
      <c r="AT674" s="270"/>
      <c r="AU674" s="270"/>
      <c r="AV674" s="270"/>
      <c r="AW674" s="270"/>
      <c r="AX674" s="270"/>
    </row>
    <row r="675" spans="1:50">
      <c r="A675" s="270"/>
      <c r="B675" s="270"/>
      <c r="C675" s="270"/>
      <c r="D675" s="270"/>
      <c r="E675" s="270"/>
      <c r="F675" s="270"/>
      <c r="G675" s="270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  <c r="X675" s="270"/>
      <c r="Y675" s="270"/>
      <c r="Z675" s="270"/>
      <c r="AA675" s="270"/>
      <c r="AB675" s="270"/>
      <c r="AC675" s="270"/>
      <c r="AD675" s="270"/>
      <c r="AE675" s="270"/>
      <c r="AF675" s="270"/>
      <c r="AG675" s="270"/>
      <c r="AH675" s="270"/>
      <c r="AI675" s="270"/>
      <c r="AJ675" s="270"/>
      <c r="AK675" s="270"/>
      <c r="AL675" s="270"/>
      <c r="AM675" s="270"/>
      <c r="AN675" s="270"/>
      <c r="AO675" s="270"/>
      <c r="AP675" s="270"/>
      <c r="AQ675" s="270"/>
      <c r="AR675" s="270"/>
      <c r="AS675" s="270"/>
      <c r="AT675" s="270"/>
      <c r="AU675" s="270"/>
      <c r="AV675" s="270"/>
      <c r="AW675" s="270"/>
      <c r="AX675" s="270"/>
    </row>
    <row r="676" spans="1:50">
      <c r="A676" s="270"/>
      <c r="B676" s="270"/>
      <c r="C676" s="270"/>
      <c r="D676" s="270"/>
      <c r="E676" s="270"/>
      <c r="F676" s="270"/>
      <c r="G676" s="270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  <c r="X676" s="270"/>
      <c r="Y676" s="270"/>
      <c r="Z676" s="270"/>
      <c r="AA676" s="270"/>
      <c r="AB676" s="270"/>
      <c r="AC676" s="270"/>
      <c r="AD676" s="270"/>
      <c r="AE676" s="270"/>
      <c r="AF676" s="270"/>
      <c r="AG676" s="270"/>
      <c r="AH676" s="270"/>
      <c r="AI676" s="270"/>
      <c r="AJ676" s="270"/>
      <c r="AK676" s="270"/>
      <c r="AL676" s="270"/>
      <c r="AM676" s="270"/>
      <c r="AN676" s="270"/>
      <c r="AO676" s="270"/>
      <c r="AP676" s="270"/>
      <c r="AQ676" s="270"/>
      <c r="AR676" s="270"/>
      <c r="AS676" s="270"/>
      <c r="AT676" s="270"/>
      <c r="AU676" s="270"/>
      <c r="AV676" s="270"/>
      <c r="AW676" s="270"/>
      <c r="AX676" s="270"/>
    </row>
    <row r="677" spans="1:50">
      <c r="A677" s="270"/>
      <c r="B677" s="270"/>
      <c r="C677" s="270"/>
      <c r="D677" s="270"/>
      <c r="E677" s="270"/>
      <c r="F677" s="270"/>
      <c r="G677" s="270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  <c r="X677" s="270"/>
      <c r="Y677" s="270"/>
      <c r="Z677" s="270"/>
      <c r="AA677" s="270"/>
      <c r="AB677" s="270"/>
      <c r="AC677" s="270"/>
      <c r="AD677" s="270"/>
      <c r="AE677" s="270"/>
      <c r="AF677" s="270"/>
      <c r="AG677" s="270"/>
      <c r="AH677" s="270"/>
      <c r="AI677" s="270"/>
      <c r="AJ677" s="270"/>
      <c r="AK677" s="270"/>
      <c r="AL677" s="270"/>
      <c r="AM677" s="270"/>
      <c r="AN677" s="270"/>
      <c r="AO677" s="270"/>
      <c r="AP677" s="270"/>
      <c r="AQ677" s="270"/>
      <c r="AR677" s="270"/>
      <c r="AS677" s="270"/>
      <c r="AT677" s="270"/>
      <c r="AU677" s="270"/>
      <c r="AV677" s="270"/>
      <c r="AW677" s="270"/>
      <c r="AX677" s="270"/>
    </row>
    <row r="678" spans="1:50">
      <c r="A678" s="270"/>
      <c r="B678" s="270"/>
      <c r="C678" s="270"/>
      <c r="D678" s="270"/>
      <c r="E678" s="270"/>
      <c r="F678" s="270"/>
      <c r="G678" s="270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  <c r="X678" s="270"/>
      <c r="Y678" s="270"/>
      <c r="Z678" s="270"/>
      <c r="AA678" s="270"/>
      <c r="AB678" s="270"/>
      <c r="AC678" s="270"/>
      <c r="AD678" s="270"/>
      <c r="AE678" s="270"/>
      <c r="AF678" s="270"/>
      <c r="AG678" s="270"/>
      <c r="AH678" s="270"/>
      <c r="AI678" s="270"/>
      <c r="AJ678" s="270"/>
      <c r="AK678" s="270"/>
      <c r="AL678" s="270"/>
      <c r="AM678" s="270"/>
      <c r="AN678" s="270"/>
      <c r="AO678" s="270"/>
      <c r="AP678" s="270"/>
      <c r="AQ678" s="270"/>
      <c r="AR678" s="270"/>
      <c r="AS678" s="270"/>
      <c r="AT678" s="270"/>
      <c r="AU678" s="270"/>
      <c r="AV678" s="270"/>
      <c r="AW678" s="270"/>
      <c r="AX678" s="270"/>
    </row>
    <row r="679" spans="1:50">
      <c r="A679" s="270"/>
      <c r="B679" s="270"/>
      <c r="C679" s="270"/>
      <c r="D679" s="270"/>
      <c r="E679" s="270"/>
      <c r="F679" s="270"/>
      <c r="G679" s="270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  <c r="X679" s="270"/>
      <c r="Y679" s="270"/>
      <c r="Z679" s="270"/>
      <c r="AA679" s="270"/>
      <c r="AB679" s="270"/>
      <c r="AC679" s="270"/>
      <c r="AD679" s="270"/>
      <c r="AE679" s="270"/>
      <c r="AF679" s="270"/>
      <c r="AG679" s="270"/>
      <c r="AH679" s="270"/>
      <c r="AI679" s="270"/>
      <c r="AJ679" s="270"/>
      <c r="AK679" s="270"/>
      <c r="AL679" s="270"/>
      <c r="AM679" s="270"/>
      <c r="AN679" s="270"/>
      <c r="AO679" s="270"/>
      <c r="AP679" s="270"/>
      <c r="AQ679" s="270"/>
      <c r="AR679" s="270"/>
      <c r="AS679" s="270"/>
      <c r="AT679" s="270"/>
      <c r="AU679" s="270"/>
      <c r="AV679" s="270"/>
      <c r="AW679" s="270"/>
      <c r="AX679" s="270"/>
    </row>
    <row r="680" spans="1:50">
      <c r="A680" s="270"/>
      <c r="B680" s="270"/>
      <c r="C680" s="270"/>
      <c r="D680" s="270"/>
      <c r="E680" s="270"/>
      <c r="F680" s="270"/>
      <c r="G680" s="270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  <c r="X680" s="270"/>
      <c r="Y680" s="270"/>
      <c r="Z680" s="270"/>
      <c r="AA680" s="270"/>
      <c r="AB680" s="270"/>
      <c r="AC680" s="270"/>
      <c r="AD680" s="270"/>
      <c r="AE680" s="270"/>
      <c r="AF680" s="270"/>
      <c r="AG680" s="270"/>
      <c r="AH680" s="270"/>
      <c r="AI680" s="270"/>
      <c r="AJ680" s="270"/>
      <c r="AK680" s="270"/>
      <c r="AL680" s="270"/>
      <c r="AM680" s="270"/>
      <c r="AN680" s="270"/>
      <c r="AO680" s="270"/>
      <c r="AP680" s="270"/>
      <c r="AQ680" s="270"/>
      <c r="AR680" s="270"/>
      <c r="AS680" s="270"/>
      <c r="AT680" s="270"/>
      <c r="AU680" s="270"/>
      <c r="AV680" s="270"/>
      <c r="AW680" s="270"/>
      <c r="AX680" s="270"/>
    </row>
    <row r="681" spans="1:50">
      <c r="A681" s="270"/>
      <c r="B681" s="270"/>
      <c r="C681" s="270"/>
      <c r="D681" s="270"/>
      <c r="E681" s="270"/>
      <c r="F681" s="270"/>
      <c r="G681" s="270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  <c r="X681" s="270"/>
      <c r="Y681" s="270"/>
      <c r="Z681" s="270"/>
      <c r="AA681" s="270"/>
      <c r="AB681" s="270"/>
      <c r="AC681" s="270"/>
      <c r="AD681" s="270"/>
      <c r="AE681" s="270"/>
      <c r="AF681" s="270"/>
      <c r="AG681" s="270"/>
      <c r="AH681" s="270"/>
      <c r="AI681" s="270"/>
      <c r="AJ681" s="270"/>
      <c r="AK681" s="270"/>
      <c r="AL681" s="270"/>
      <c r="AM681" s="270"/>
      <c r="AN681" s="270"/>
      <c r="AO681" s="270"/>
      <c r="AP681" s="270"/>
      <c r="AQ681" s="270"/>
      <c r="AR681" s="270"/>
      <c r="AS681" s="270"/>
      <c r="AT681" s="270"/>
      <c r="AU681" s="270"/>
      <c r="AV681" s="270"/>
      <c r="AW681" s="270"/>
      <c r="AX681" s="270"/>
    </row>
    <row r="682" spans="1:50">
      <c r="A682" s="270"/>
      <c r="B682" s="270"/>
      <c r="C682" s="270"/>
      <c r="D682" s="270"/>
      <c r="E682" s="270"/>
      <c r="F682" s="270"/>
      <c r="G682" s="270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  <c r="X682" s="270"/>
      <c r="Y682" s="270"/>
      <c r="Z682" s="270"/>
      <c r="AA682" s="270"/>
      <c r="AB682" s="270"/>
      <c r="AC682" s="270"/>
      <c r="AD682" s="270"/>
      <c r="AE682" s="270"/>
      <c r="AF682" s="270"/>
      <c r="AG682" s="270"/>
      <c r="AH682" s="270"/>
      <c r="AI682" s="270"/>
      <c r="AJ682" s="270"/>
      <c r="AK682" s="270"/>
      <c r="AL682" s="270"/>
      <c r="AM682" s="270"/>
      <c r="AN682" s="270"/>
      <c r="AO682" s="270"/>
      <c r="AP682" s="270"/>
      <c r="AQ682" s="270"/>
      <c r="AR682" s="270"/>
      <c r="AS682" s="270"/>
      <c r="AT682" s="270"/>
      <c r="AU682" s="270"/>
      <c r="AV682" s="270"/>
      <c r="AW682" s="270"/>
      <c r="AX682" s="270"/>
    </row>
    <row r="683" spans="1:50">
      <c r="A683" s="270"/>
      <c r="B683" s="270"/>
      <c r="C683" s="270"/>
      <c r="D683" s="270"/>
      <c r="E683" s="270"/>
      <c r="F683" s="270"/>
      <c r="G683" s="270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  <c r="X683" s="270"/>
      <c r="Y683" s="270"/>
      <c r="Z683" s="270"/>
      <c r="AA683" s="270"/>
      <c r="AB683" s="270"/>
      <c r="AC683" s="270"/>
      <c r="AD683" s="270"/>
      <c r="AE683" s="270"/>
      <c r="AF683" s="270"/>
      <c r="AG683" s="270"/>
      <c r="AH683" s="270"/>
      <c r="AI683" s="270"/>
      <c r="AJ683" s="270"/>
      <c r="AK683" s="270"/>
      <c r="AL683" s="270"/>
      <c r="AM683" s="270"/>
      <c r="AN683" s="270"/>
      <c r="AO683" s="270"/>
      <c r="AP683" s="270"/>
      <c r="AQ683" s="270"/>
      <c r="AR683" s="270"/>
      <c r="AS683" s="270"/>
      <c r="AT683" s="270"/>
      <c r="AU683" s="270"/>
      <c r="AV683" s="270"/>
      <c r="AW683" s="270"/>
      <c r="AX683" s="270"/>
    </row>
    <row r="684" spans="1:50">
      <c r="A684" s="270"/>
      <c r="B684" s="270"/>
      <c r="C684" s="270"/>
      <c r="D684" s="270"/>
      <c r="E684" s="270"/>
      <c r="F684" s="270"/>
      <c r="G684" s="270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  <c r="X684" s="270"/>
      <c r="Y684" s="270"/>
      <c r="Z684" s="270"/>
      <c r="AA684" s="270"/>
      <c r="AB684" s="270"/>
      <c r="AC684" s="270"/>
      <c r="AD684" s="270"/>
      <c r="AE684" s="270"/>
      <c r="AF684" s="270"/>
      <c r="AG684" s="270"/>
      <c r="AH684" s="270"/>
      <c r="AI684" s="270"/>
      <c r="AJ684" s="270"/>
      <c r="AK684" s="270"/>
      <c r="AL684" s="270"/>
      <c r="AM684" s="270"/>
      <c r="AN684" s="270"/>
      <c r="AO684" s="270"/>
      <c r="AP684" s="270"/>
      <c r="AQ684" s="270"/>
      <c r="AR684" s="270"/>
      <c r="AS684" s="270"/>
      <c r="AT684" s="270"/>
      <c r="AU684" s="270"/>
      <c r="AV684" s="270"/>
      <c r="AW684" s="270"/>
      <c r="AX684" s="270"/>
    </row>
    <row r="685" spans="1:50">
      <c r="A685" s="270"/>
      <c r="B685" s="270"/>
      <c r="C685" s="270"/>
      <c r="D685" s="270"/>
      <c r="E685" s="270"/>
      <c r="F685" s="270"/>
      <c r="G685" s="270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  <c r="X685" s="270"/>
      <c r="Y685" s="270"/>
      <c r="Z685" s="270"/>
      <c r="AA685" s="270"/>
      <c r="AB685" s="270"/>
      <c r="AC685" s="270"/>
      <c r="AD685" s="270"/>
      <c r="AE685" s="270"/>
      <c r="AF685" s="270"/>
      <c r="AG685" s="270"/>
      <c r="AH685" s="270"/>
      <c r="AI685" s="270"/>
      <c r="AJ685" s="270"/>
      <c r="AK685" s="270"/>
      <c r="AL685" s="270"/>
      <c r="AM685" s="270"/>
      <c r="AN685" s="270"/>
      <c r="AO685" s="270"/>
      <c r="AP685" s="270"/>
      <c r="AQ685" s="270"/>
      <c r="AR685" s="270"/>
      <c r="AS685" s="270"/>
      <c r="AT685" s="270"/>
      <c r="AU685" s="270"/>
      <c r="AV685" s="270"/>
      <c r="AW685" s="270"/>
      <c r="AX685" s="270"/>
    </row>
    <row r="686" spans="1:50">
      <c r="A686" s="270"/>
      <c r="B686" s="270"/>
      <c r="C686" s="270"/>
      <c r="D686" s="270"/>
      <c r="E686" s="270"/>
      <c r="F686" s="270"/>
      <c r="G686" s="270"/>
      <c r="H686" s="270"/>
      <c r="I686" s="270"/>
      <c r="J686" s="270"/>
      <c r="K686" s="270"/>
      <c r="L686" s="270"/>
      <c r="M686" s="270"/>
      <c r="N686" s="270"/>
      <c r="O686" s="270"/>
      <c r="P686" s="270"/>
      <c r="Q686" s="270"/>
      <c r="R686" s="270"/>
      <c r="S686" s="270"/>
      <c r="T686" s="270"/>
      <c r="U686" s="270"/>
      <c r="V686" s="270"/>
      <c r="W686" s="270"/>
      <c r="X686" s="270"/>
      <c r="Y686" s="270"/>
      <c r="Z686" s="270"/>
      <c r="AA686" s="270"/>
      <c r="AB686" s="270"/>
      <c r="AC686" s="270"/>
      <c r="AD686" s="270"/>
      <c r="AE686" s="270"/>
      <c r="AF686" s="270"/>
      <c r="AG686" s="270"/>
      <c r="AH686" s="270"/>
      <c r="AI686" s="270"/>
      <c r="AJ686" s="270"/>
      <c r="AK686" s="270"/>
      <c r="AL686" s="270"/>
      <c r="AM686" s="270"/>
      <c r="AN686" s="270"/>
      <c r="AO686" s="270"/>
      <c r="AP686" s="270"/>
      <c r="AQ686" s="270"/>
      <c r="AR686" s="270"/>
      <c r="AS686" s="270"/>
      <c r="AT686" s="270"/>
      <c r="AU686" s="270"/>
      <c r="AV686" s="270"/>
      <c r="AW686" s="270"/>
      <c r="AX686" s="270"/>
    </row>
    <row r="687" spans="1:50">
      <c r="A687" s="270"/>
      <c r="B687" s="270"/>
      <c r="C687" s="270"/>
      <c r="D687" s="270"/>
      <c r="E687" s="270"/>
      <c r="F687" s="270"/>
      <c r="G687" s="270"/>
      <c r="H687" s="270"/>
      <c r="I687" s="270"/>
      <c r="J687" s="270"/>
      <c r="K687" s="270"/>
      <c r="L687" s="270"/>
      <c r="M687" s="270"/>
      <c r="N687" s="270"/>
      <c r="O687" s="270"/>
      <c r="P687" s="270"/>
      <c r="Q687" s="270"/>
      <c r="R687" s="270"/>
      <c r="S687" s="270"/>
      <c r="T687" s="270"/>
      <c r="U687" s="270"/>
      <c r="V687" s="270"/>
      <c r="W687" s="270"/>
      <c r="X687" s="270"/>
      <c r="Y687" s="270"/>
      <c r="Z687" s="270"/>
      <c r="AA687" s="270"/>
      <c r="AB687" s="270"/>
      <c r="AC687" s="270"/>
      <c r="AD687" s="270"/>
      <c r="AE687" s="270"/>
      <c r="AF687" s="270"/>
      <c r="AG687" s="270"/>
      <c r="AH687" s="270"/>
      <c r="AI687" s="270"/>
      <c r="AJ687" s="270"/>
      <c r="AK687" s="270"/>
      <c r="AL687" s="270"/>
      <c r="AM687" s="270"/>
      <c r="AN687" s="270"/>
      <c r="AO687" s="270"/>
      <c r="AP687" s="270"/>
      <c r="AQ687" s="270"/>
      <c r="AR687" s="270"/>
      <c r="AS687" s="270"/>
      <c r="AT687" s="270"/>
      <c r="AU687" s="270"/>
      <c r="AV687" s="270"/>
      <c r="AW687" s="270"/>
      <c r="AX687" s="270"/>
    </row>
    <row r="688" spans="1:50">
      <c r="A688" s="270"/>
      <c r="B688" s="270"/>
      <c r="C688" s="270"/>
      <c r="D688" s="270"/>
      <c r="E688" s="270"/>
      <c r="F688" s="270"/>
      <c r="G688" s="270"/>
      <c r="H688" s="270"/>
      <c r="I688" s="270"/>
      <c r="J688" s="270"/>
      <c r="K688" s="270"/>
      <c r="L688" s="270"/>
      <c r="M688" s="270"/>
      <c r="N688" s="270"/>
      <c r="O688" s="270"/>
      <c r="P688" s="270"/>
      <c r="Q688" s="270"/>
      <c r="R688" s="270"/>
      <c r="S688" s="270"/>
      <c r="T688" s="270"/>
      <c r="U688" s="270"/>
      <c r="V688" s="270"/>
      <c r="W688" s="270"/>
      <c r="X688" s="270"/>
      <c r="Y688" s="270"/>
      <c r="Z688" s="270"/>
      <c r="AA688" s="270"/>
      <c r="AB688" s="270"/>
      <c r="AC688" s="270"/>
      <c r="AD688" s="270"/>
      <c r="AE688" s="270"/>
      <c r="AF688" s="270"/>
      <c r="AG688" s="270"/>
      <c r="AH688" s="270"/>
      <c r="AI688" s="270"/>
      <c r="AJ688" s="270"/>
      <c r="AK688" s="270"/>
      <c r="AL688" s="270"/>
      <c r="AM688" s="270"/>
      <c r="AN688" s="270"/>
      <c r="AO688" s="270"/>
      <c r="AP688" s="270"/>
      <c r="AQ688" s="270"/>
      <c r="AR688" s="270"/>
      <c r="AS688" s="270"/>
      <c r="AT688" s="270"/>
      <c r="AU688" s="270"/>
      <c r="AV688" s="270"/>
      <c r="AW688" s="270"/>
      <c r="AX688" s="270"/>
    </row>
    <row r="689" spans="1:50">
      <c r="A689" s="270"/>
      <c r="B689" s="270"/>
      <c r="C689" s="270"/>
      <c r="D689" s="270"/>
      <c r="E689" s="270"/>
      <c r="F689" s="270"/>
      <c r="G689" s="270"/>
      <c r="H689" s="270"/>
      <c r="I689" s="270"/>
      <c r="J689" s="270"/>
      <c r="K689" s="270"/>
      <c r="L689" s="270"/>
      <c r="M689" s="270"/>
      <c r="N689" s="270"/>
      <c r="O689" s="270"/>
      <c r="P689" s="270"/>
      <c r="Q689" s="270"/>
      <c r="R689" s="270"/>
      <c r="S689" s="270"/>
      <c r="T689" s="270"/>
      <c r="U689" s="270"/>
      <c r="V689" s="270"/>
      <c r="W689" s="270"/>
      <c r="X689" s="270"/>
      <c r="Y689" s="270"/>
      <c r="Z689" s="270"/>
      <c r="AA689" s="270"/>
      <c r="AB689" s="270"/>
      <c r="AC689" s="270"/>
      <c r="AD689" s="270"/>
      <c r="AE689" s="270"/>
      <c r="AF689" s="270"/>
      <c r="AG689" s="270"/>
      <c r="AH689" s="270"/>
      <c r="AI689" s="270"/>
      <c r="AJ689" s="270"/>
      <c r="AK689" s="270"/>
      <c r="AL689" s="270"/>
      <c r="AM689" s="270"/>
      <c r="AN689" s="270"/>
      <c r="AO689" s="270"/>
      <c r="AP689" s="270"/>
      <c r="AQ689" s="270"/>
      <c r="AR689" s="270"/>
      <c r="AS689" s="270"/>
      <c r="AT689" s="270"/>
      <c r="AU689" s="270"/>
      <c r="AV689" s="270"/>
      <c r="AW689" s="270"/>
      <c r="AX689" s="270"/>
    </row>
    <row r="690" spans="1:50">
      <c r="A690" s="270"/>
      <c r="B690" s="270"/>
      <c r="C690" s="270"/>
      <c r="D690" s="270"/>
      <c r="E690" s="270"/>
      <c r="F690" s="270"/>
      <c r="G690" s="270"/>
      <c r="H690" s="270"/>
      <c r="I690" s="270"/>
      <c r="J690" s="270"/>
      <c r="K690" s="270"/>
      <c r="L690" s="270"/>
      <c r="M690" s="270"/>
      <c r="N690" s="270"/>
      <c r="O690" s="270"/>
      <c r="P690" s="270"/>
      <c r="Q690" s="270"/>
      <c r="R690" s="270"/>
      <c r="S690" s="270"/>
      <c r="T690" s="270"/>
      <c r="U690" s="270"/>
      <c r="V690" s="270"/>
      <c r="W690" s="270"/>
      <c r="X690" s="270"/>
      <c r="Y690" s="270"/>
      <c r="Z690" s="270"/>
      <c r="AA690" s="270"/>
      <c r="AB690" s="270"/>
      <c r="AC690" s="270"/>
      <c r="AD690" s="270"/>
      <c r="AE690" s="270"/>
      <c r="AF690" s="270"/>
      <c r="AG690" s="270"/>
      <c r="AH690" s="270"/>
      <c r="AI690" s="270"/>
      <c r="AJ690" s="270"/>
      <c r="AK690" s="270"/>
      <c r="AL690" s="270"/>
      <c r="AM690" s="270"/>
      <c r="AN690" s="270"/>
      <c r="AO690" s="270"/>
      <c r="AP690" s="270"/>
      <c r="AQ690" s="270"/>
      <c r="AR690" s="270"/>
      <c r="AS690" s="270"/>
      <c r="AT690" s="270"/>
      <c r="AU690" s="270"/>
      <c r="AV690" s="270"/>
      <c r="AW690" s="270"/>
      <c r="AX690" s="270"/>
    </row>
  </sheetData>
  <mergeCells count="67">
    <mergeCell ref="M8:Z8"/>
    <mergeCell ref="M11:Y11"/>
    <mergeCell ref="M13:O13"/>
    <mergeCell ref="P13:R13"/>
    <mergeCell ref="C16:C23"/>
    <mergeCell ref="F19:Y20"/>
    <mergeCell ref="J21:J23"/>
    <mergeCell ref="K21:K23"/>
    <mergeCell ref="L21:L23"/>
    <mergeCell ref="R21:R23"/>
    <mergeCell ref="I21:I23"/>
    <mergeCell ref="M21:M23"/>
    <mergeCell ref="N21:N23"/>
    <mergeCell ref="O21:O23"/>
    <mergeCell ref="P21:P23"/>
    <mergeCell ref="Q21:Q23"/>
    <mergeCell ref="B20:B23"/>
    <mergeCell ref="D21:D23"/>
    <mergeCell ref="F21:F23"/>
    <mergeCell ref="G21:G23"/>
    <mergeCell ref="H21:H23"/>
    <mergeCell ref="AD21:AD23"/>
    <mergeCell ref="S21:S23"/>
    <mergeCell ref="T21:T23"/>
    <mergeCell ref="U21:U23"/>
    <mergeCell ref="V21:V23"/>
    <mergeCell ref="W21:W23"/>
    <mergeCell ref="X21:X23"/>
    <mergeCell ref="Y21:Y23"/>
    <mergeCell ref="Z21:Z23"/>
    <mergeCell ref="AA21:AA23"/>
    <mergeCell ref="AB21:AB23"/>
    <mergeCell ref="AC21:AC23"/>
    <mergeCell ref="AO21:AO23"/>
    <mergeCell ref="AP21:AP23"/>
    <mergeCell ref="AJ21:AJ23"/>
    <mergeCell ref="AW21:AW23"/>
    <mergeCell ref="AE21:AE23"/>
    <mergeCell ref="AF21:AF23"/>
    <mergeCell ref="AG21:AG23"/>
    <mergeCell ref="AH21:AH23"/>
    <mergeCell ref="AI21:AI23"/>
    <mergeCell ref="AX21:AX23"/>
    <mergeCell ref="AG28:AW29"/>
    <mergeCell ref="AG31:AW31"/>
    <mergeCell ref="AG33:AW34"/>
    <mergeCell ref="AI86:AQ86"/>
    <mergeCell ref="AG36:AW36"/>
    <mergeCell ref="AQ21:AQ23"/>
    <mergeCell ref="AR21:AR23"/>
    <mergeCell ref="AS21:AS23"/>
    <mergeCell ref="AT21:AT23"/>
    <mergeCell ref="AU21:AU23"/>
    <mergeCell ref="AV21:AV23"/>
    <mergeCell ref="AK21:AK23"/>
    <mergeCell ref="AL21:AL23"/>
    <mergeCell ref="AM21:AM23"/>
    <mergeCell ref="AN21:AN23"/>
    <mergeCell ref="AI88:AQ88"/>
    <mergeCell ref="A109:Y109"/>
    <mergeCell ref="AK90:AO90"/>
    <mergeCell ref="AG39:AW40"/>
    <mergeCell ref="AG42:AW42"/>
    <mergeCell ref="AG43:AW43"/>
    <mergeCell ref="AG44:AW44"/>
    <mergeCell ref="AG46:AW46"/>
    <mergeCell ref="AG84:AR84"/>
  </mergeCells>
  <pageMargins left="0.98425196850393704" right="0" top="0.39370078740157483" bottom="0.39370078740157483" header="0.31496062992125984" footer="0"/>
  <pageSetup paperSize="9" scale="28" orientation="portrait" r:id="rId1"/>
  <headerFooter alignWithMargins="0"/>
  <rowBreaks count="2" manualBreakCount="2">
    <brk id="93" max="25" man="1"/>
    <brk id="119" max="49" man="1"/>
  </rowBreaks>
  <colBreaks count="1" manualBreakCount="1">
    <brk id="27" max="10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M690"/>
  <sheetViews>
    <sheetView topLeftCell="A6" zoomScale="60" zoomScaleNormal="60" workbookViewId="0">
      <pane xSplit="2" ySplit="19" topLeftCell="C25" activePane="bottomRight" state="frozen"/>
      <selection activeCell="A6" sqref="A6"/>
      <selection pane="topRight" activeCell="C6" sqref="C6"/>
      <selection pane="bottomLeft" activeCell="A25" sqref="A25"/>
      <selection pane="bottomRight" activeCell="AN40" sqref="AN40"/>
    </sheetView>
  </sheetViews>
  <sheetFormatPr defaultRowHeight="12.75"/>
  <cols>
    <col min="1" max="1" width="71.5703125" style="247" customWidth="1"/>
    <col min="2" max="2" width="18.42578125" style="247" customWidth="1"/>
    <col min="3" max="3" width="10.28515625" style="247" hidden="1" customWidth="1"/>
    <col min="4" max="4" width="1.7109375" style="247" customWidth="1"/>
    <col min="5" max="5" width="13.140625" style="247" customWidth="1"/>
    <col min="6" max="8" width="11.85546875" style="247" customWidth="1"/>
    <col min="9" max="9" width="11.85546875" style="247" bestFit="1" customWidth="1"/>
    <col min="10" max="17" width="11.85546875" style="247" customWidth="1"/>
    <col min="18" max="18" width="2" style="247" customWidth="1"/>
    <col min="19" max="23" width="11.85546875" style="247" hidden="1" customWidth="1"/>
    <col min="24" max="24" width="13.42578125" style="247" customWidth="1"/>
    <col min="25" max="25" width="15.42578125" style="247" customWidth="1"/>
    <col min="26" max="26" width="13.140625" style="247" customWidth="1"/>
    <col min="27" max="27" width="27" style="247" customWidth="1"/>
    <col min="28" max="29" width="8" style="247" customWidth="1"/>
    <col min="30" max="30" width="10.42578125" style="247" customWidth="1"/>
    <col min="31" max="31" width="9" style="247" customWidth="1"/>
    <col min="32" max="45" width="6.7109375" style="247" customWidth="1"/>
    <col min="46" max="46" width="10.140625" style="247" customWidth="1"/>
    <col min="47" max="47" width="9" style="247" customWidth="1"/>
    <col min="48" max="48" width="10.140625" style="247" customWidth="1"/>
    <col min="49" max="49" width="9.42578125" style="247" customWidth="1"/>
    <col min="50" max="50" width="12.7109375" style="247" customWidth="1"/>
    <col min="51" max="256" width="9.140625" style="247"/>
    <col min="257" max="257" width="71.5703125" style="247" customWidth="1"/>
    <col min="258" max="258" width="18.42578125" style="247" customWidth="1"/>
    <col min="259" max="259" width="0" style="247" hidden="1" customWidth="1"/>
    <col min="260" max="260" width="1.7109375" style="247" customWidth="1"/>
    <col min="261" max="261" width="13.140625" style="247" customWidth="1"/>
    <col min="262" max="264" width="11.85546875" style="247" customWidth="1"/>
    <col min="265" max="265" width="11.85546875" style="247" bestFit="1" customWidth="1"/>
    <col min="266" max="273" width="11.85546875" style="247" customWidth="1"/>
    <col min="274" max="274" width="2" style="247" customWidth="1"/>
    <col min="275" max="279" width="0" style="247" hidden="1" customWidth="1"/>
    <col min="280" max="280" width="13.42578125" style="247" customWidth="1"/>
    <col min="281" max="281" width="15.42578125" style="247" customWidth="1"/>
    <col min="282" max="282" width="13.140625" style="247" customWidth="1"/>
    <col min="283" max="283" width="27" style="247" customWidth="1"/>
    <col min="284" max="285" width="8" style="247" customWidth="1"/>
    <col min="286" max="286" width="10.42578125" style="247" customWidth="1"/>
    <col min="287" max="287" width="9" style="247" customWidth="1"/>
    <col min="288" max="301" width="6.7109375" style="247" customWidth="1"/>
    <col min="302" max="302" width="10.140625" style="247" customWidth="1"/>
    <col min="303" max="303" width="9" style="247" customWidth="1"/>
    <col min="304" max="304" width="10.140625" style="247" customWidth="1"/>
    <col min="305" max="305" width="9.42578125" style="247" customWidth="1"/>
    <col min="306" max="306" width="12.7109375" style="247" customWidth="1"/>
    <col min="307" max="512" width="9.140625" style="247"/>
    <col min="513" max="513" width="71.5703125" style="247" customWidth="1"/>
    <col min="514" max="514" width="18.42578125" style="247" customWidth="1"/>
    <col min="515" max="515" width="0" style="247" hidden="1" customWidth="1"/>
    <col min="516" max="516" width="1.7109375" style="247" customWidth="1"/>
    <col min="517" max="517" width="13.140625" style="247" customWidth="1"/>
    <col min="518" max="520" width="11.85546875" style="247" customWidth="1"/>
    <col min="521" max="521" width="11.85546875" style="247" bestFit="1" customWidth="1"/>
    <col min="522" max="529" width="11.85546875" style="247" customWidth="1"/>
    <col min="530" max="530" width="2" style="247" customWidth="1"/>
    <col min="531" max="535" width="0" style="247" hidden="1" customWidth="1"/>
    <col min="536" max="536" width="13.42578125" style="247" customWidth="1"/>
    <col min="537" max="537" width="15.42578125" style="247" customWidth="1"/>
    <col min="538" max="538" width="13.140625" style="247" customWidth="1"/>
    <col min="539" max="539" width="27" style="247" customWidth="1"/>
    <col min="540" max="541" width="8" style="247" customWidth="1"/>
    <col min="542" max="542" width="10.42578125" style="247" customWidth="1"/>
    <col min="543" max="543" width="9" style="247" customWidth="1"/>
    <col min="544" max="557" width="6.7109375" style="247" customWidth="1"/>
    <col min="558" max="558" width="10.140625" style="247" customWidth="1"/>
    <col min="559" max="559" width="9" style="247" customWidth="1"/>
    <col min="560" max="560" width="10.140625" style="247" customWidth="1"/>
    <col min="561" max="561" width="9.42578125" style="247" customWidth="1"/>
    <col min="562" max="562" width="12.7109375" style="247" customWidth="1"/>
    <col min="563" max="768" width="9.140625" style="247"/>
    <col min="769" max="769" width="71.5703125" style="247" customWidth="1"/>
    <col min="770" max="770" width="18.42578125" style="247" customWidth="1"/>
    <col min="771" max="771" width="0" style="247" hidden="1" customWidth="1"/>
    <col min="772" max="772" width="1.7109375" style="247" customWidth="1"/>
    <col min="773" max="773" width="13.140625" style="247" customWidth="1"/>
    <col min="774" max="776" width="11.85546875" style="247" customWidth="1"/>
    <col min="777" max="777" width="11.85546875" style="247" bestFit="1" customWidth="1"/>
    <col min="778" max="785" width="11.85546875" style="247" customWidth="1"/>
    <col min="786" max="786" width="2" style="247" customWidth="1"/>
    <col min="787" max="791" width="0" style="247" hidden="1" customWidth="1"/>
    <col min="792" max="792" width="13.42578125" style="247" customWidth="1"/>
    <col min="793" max="793" width="15.42578125" style="247" customWidth="1"/>
    <col min="794" max="794" width="13.140625" style="247" customWidth="1"/>
    <col min="795" max="795" width="27" style="247" customWidth="1"/>
    <col min="796" max="797" width="8" style="247" customWidth="1"/>
    <col min="798" max="798" width="10.42578125" style="247" customWidth="1"/>
    <col min="799" max="799" width="9" style="247" customWidth="1"/>
    <col min="800" max="813" width="6.7109375" style="247" customWidth="1"/>
    <col min="814" max="814" width="10.140625" style="247" customWidth="1"/>
    <col min="815" max="815" width="9" style="247" customWidth="1"/>
    <col min="816" max="816" width="10.140625" style="247" customWidth="1"/>
    <col min="817" max="817" width="9.42578125" style="247" customWidth="1"/>
    <col min="818" max="818" width="12.7109375" style="247" customWidth="1"/>
    <col min="819" max="1024" width="9.140625" style="247"/>
    <col min="1025" max="1025" width="71.5703125" style="247" customWidth="1"/>
    <col min="1026" max="1026" width="18.42578125" style="247" customWidth="1"/>
    <col min="1027" max="1027" width="0" style="247" hidden="1" customWidth="1"/>
    <col min="1028" max="1028" width="1.7109375" style="247" customWidth="1"/>
    <col min="1029" max="1029" width="13.140625" style="247" customWidth="1"/>
    <col min="1030" max="1032" width="11.85546875" style="247" customWidth="1"/>
    <col min="1033" max="1033" width="11.85546875" style="247" bestFit="1" customWidth="1"/>
    <col min="1034" max="1041" width="11.85546875" style="247" customWidth="1"/>
    <col min="1042" max="1042" width="2" style="247" customWidth="1"/>
    <col min="1043" max="1047" width="0" style="247" hidden="1" customWidth="1"/>
    <col min="1048" max="1048" width="13.42578125" style="247" customWidth="1"/>
    <col min="1049" max="1049" width="15.42578125" style="247" customWidth="1"/>
    <col min="1050" max="1050" width="13.140625" style="247" customWidth="1"/>
    <col min="1051" max="1051" width="27" style="247" customWidth="1"/>
    <col min="1052" max="1053" width="8" style="247" customWidth="1"/>
    <col min="1054" max="1054" width="10.42578125" style="247" customWidth="1"/>
    <col min="1055" max="1055" width="9" style="247" customWidth="1"/>
    <col min="1056" max="1069" width="6.7109375" style="247" customWidth="1"/>
    <col min="1070" max="1070" width="10.140625" style="247" customWidth="1"/>
    <col min="1071" max="1071" width="9" style="247" customWidth="1"/>
    <col min="1072" max="1072" width="10.140625" style="247" customWidth="1"/>
    <col min="1073" max="1073" width="9.42578125" style="247" customWidth="1"/>
    <col min="1074" max="1074" width="12.7109375" style="247" customWidth="1"/>
    <col min="1075" max="1280" width="9.140625" style="247"/>
    <col min="1281" max="1281" width="71.5703125" style="247" customWidth="1"/>
    <col min="1282" max="1282" width="18.42578125" style="247" customWidth="1"/>
    <col min="1283" max="1283" width="0" style="247" hidden="1" customWidth="1"/>
    <col min="1284" max="1284" width="1.7109375" style="247" customWidth="1"/>
    <col min="1285" max="1285" width="13.140625" style="247" customWidth="1"/>
    <col min="1286" max="1288" width="11.85546875" style="247" customWidth="1"/>
    <col min="1289" max="1289" width="11.85546875" style="247" bestFit="1" customWidth="1"/>
    <col min="1290" max="1297" width="11.85546875" style="247" customWidth="1"/>
    <col min="1298" max="1298" width="2" style="247" customWidth="1"/>
    <col min="1299" max="1303" width="0" style="247" hidden="1" customWidth="1"/>
    <col min="1304" max="1304" width="13.42578125" style="247" customWidth="1"/>
    <col min="1305" max="1305" width="15.42578125" style="247" customWidth="1"/>
    <col min="1306" max="1306" width="13.140625" style="247" customWidth="1"/>
    <col min="1307" max="1307" width="27" style="247" customWidth="1"/>
    <col min="1308" max="1309" width="8" style="247" customWidth="1"/>
    <col min="1310" max="1310" width="10.42578125" style="247" customWidth="1"/>
    <col min="1311" max="1311" width="9" style="247" customWidth="1"/>
    <col min="1312" max="1325" width="6.7109375" style="247" customWidth="1"/>
    <col min="1326" max="1326" width="10.140625" style="247" customWidth="1"/>
    <col min="1327" max="1327" width="9" style="247" customWidth="1"/>
    <col min="1328" max="1328" width="10.140625" style="247" customWidth="1"/>
    <col min="1329" max="1329" width="9.42578125" style="247" customWidth="1"/>
    <col min="1330" max="1330" width="12.7109375" style="247" customWidth="1"/>
    <col min="1331" max="1536" width="9.140625" style="247"/>
    <col min="1537" max="1537" width="71.5703125" style="247" customWidth="1"/>
    <col min="1538" max="1538" width="18.42578125" style="247" customWidth="1"/>
    <col min="1539" max="1539" width="0" style="247" hidden="1" customWidth="1"/>
    <col min="1540" max="1540" width="1.7109375" style="247" customWidth="1"/>
    <col min="1541" max="1541" width="13.140625" style="247" customWidth="1"/>
    <col min="1542" max="1544" width="11.85546875" style="247" customWidth="1"/>
    <col min="1545" max="1545" width="11.85546875" style="247" bestFit="1" customWidth="1"/>
    <col min="1546" max="1553" width="11.85546875" style="247" customWidth="1"/>
    <col min="1554" max="1554" width="2" style="247" customWidth="1"/>
    <col min="1555" max="1559" width="0" style="247" hidden="1" customWidth="1"/>
    <col min="1560" max="1560" width="13.42578125" style="247" customWidth="1"/>
    <col min="1561" max="1561" width="15.42578125" style="247" customWidth="1"/>
    <col min="1562" max="1562" width="13.140625" style="247" customWidth="1"/>
    <col min="1563" max="1563" width="27" style="247" customWidth="1"/>
    <col min="1564" max="1565" width="8" style="247" customWidth="1"/>
    <col min="1566" max="1566" width="10.42578125" style="247" customWidth="1"/>
    <col min="1567" max="1567" width="9" style="247" customWidth="1"/>
    <col min="1568" max="1581" width="6.7109375" style="247" customWidth="1"/>
    <col min="1582" max="1582" width="10.140625" style="247" customWidth="1"/>
    <col min="1583" max="1583" width="9" style="247" customWidth="1"/>
    <col min="1584" max="1584" width="10.140625" style="247" customWidth="1"/>
    <col min="1585" max="1585" width="9.42578125" style="247" customWidth="1"/>
    <col min="1586" max="1586" width="12.7109375" style="247" customWidth="1"/>
    <col min="1587" max="1792" width="9.140625" style="247"/>
    <col min="1793" max="1793" width="71.5703125" style="247" customWidth="1"/>
    <col min="1794" max="1794" width="18.42578125" style="247" customWidth="1"/>
    <col min="1795" max="1795" width="0" style="247" hidden="1" customWidth="1"/>
    <col min="1796" max="1796" width="1.7109375" style="247" customWidth="1"/>
    <col min="1797" max="1797" width="13.140625" style="247" customWidth="1"/>
    <col min="1798" max="1800" width="11.85546875" style="247" customWidth="1"/>
    <col min="1801" max="1801" width="11.85546875" style="247" bestFit="1" customWidth="1"/>
    <col min="1802" max="1809" width="11.85546875" style="247" customWidth="1"/>
    <col min="1810" max="1810" width="2" style="247" customWidth="1"/>
    <col min="1811" max="1815" width="0" style="247" hidden="1" customWidth="1"/>
    <col min="1816" max="1816" width="13.42578125" style="247" customWidth="1"/>
    <col min="1817" max="1817" width="15.42578125" style="247" customWidth="1"/>
    <col min="1818" max="1818" width="13.140625" style="247" customWidth="1"/>
    <col min="1819" max="1819" width="27" style="247" customWidth="1"/>
    <col min="1820" max="1821" width="8" style="247" customWidth="1"/>
    <col min="1822" max="1822" width="10.42578125" style="247" customWidth="1"/>
    <col min="1823" max="1823" width="9" style="247" customWidth="1"/>
    <col min="1824" max="1837" width="6.7109375" style="247" customWidth="1"/>
    <col min="1838" max="1838" width="10.140625" style="247" customWidth="1"/>
    <col min="1839" max="1839" width="9" style="247" customWidth="1"/>
    <col min="1840" max="1840" width="10.140625" style="247" customWidth="1"/>
    <col min="1841" max="1841" width="9.42578125" style="247" customWidth="1"/>
    <col min="1842" max="1842" width="12.7109375" style="247" customWidth="1"/>
    <col min="1843" max="2048" width="9.140625" style="247"/>
    <col min="2049" max="2049" width="71.5703125" style="247" customWidth="1"/>
    <col min="2050" max="2050" width="18.42578125" style="247" customWidth="1"/>
    <col min="2051" max="2051" width="0" style="247" hidden="1" customWidth="1"/>
    <col min="2052" max="2052" width="1.7109375" style="247" customWidth="1"/>
    <col min="2053" max="2053" width="13.140625" style="247" customWidth="1"/>
    <col min="2054" max="2056" width="11.85546875" style="247" customWidth="1"/>
    <col min="2057" max="2057" width="11.85546875" style="247" bestFit="1" customWidth="1"/>
    <col min="2058" max="2065" width="11.85546875" style="247" customWidth="1"/>
    <col min="2066" max="2066" width="2" style="247" customWidth="1"/>
    <col min="2067" max="2071" width="0" style="247" hidden="1" customWidth="1"/>
    <col min="2072" max="2072" width="13.42578125" style="247" customWidth="1"/>
    <col min="2073" max="2073" width="15.42578125" style="247" customWidth="1"/>
    <col min="2074" max="2074" width="13.140625" style="247" customWidth="1"/>
    <col min="2075" max="2075" width="27" style="247" customWidth="1"/>
    <col min="2076" max="2077" width="8" style="247" customWidth="1"/>
    <col min="2078" max="2078" width="10.42578125" style="247" customWidth="1"/>
    <col min="2079" max="2079" width="9" style="247" customWidth="1"/>
    <col min="2080" max="2093" width="6.7109375" style="247" customWidth="1"/>
    <col min="2094" max="2094" width="10.140625" style="247" customWidth="1"/>
    <col min="2095" max="2095" width="9" style="247" customWidth="1"/>
    <col min="2096" max="2096" width="10.140625" style="247" customWidth="1"/>
    <col min="2097" max="2097" width="9.42578125" style="247" customWidth="1"/>
    <col min="2098" max="2098" width="12.7109375" style="247" customWidth="1"/>
    <col min="2099" max="2304" width="9.140625" style="247"/>
    <col min="2305" max="2305" width="71.5703125" style="247" customWidth="1"/>
    <col min="2306" max="2306" width="18.42578125" style="247" customWidth="1"/>
    <col min="2307" max="2307" width="0" style="247" hidden="1" customWidth="1"/>
    <col min="2308" max="2308" width="1.7109375" style="247" customWidth="1"/>
    <col min="2309" max="2309" width="13.140625" style="247" customWidth="1"/>
    <col min="2310" max="2312" width="11.85546875" style="247" customWidth="1"/>
    <col min="2313" max="2313" width="11.85546875" style="247" bestFit="1" customWidth="1"/>
    <col min="2314" max="2321" width="11.85546875" style="247" customWidth="1"/>
    <col min="2322" max="2322" width="2" style="247" customWidth="1"/>
    <col min="2323" max="2327" width="0" style="247" hidden="1" customWidth="1"/>
    <col min="2328" max="2328" width="13.42578125" style="247" customWidth="1"/>
    <col min="2329" max="2329" width="15.42578125" style="247" customWidth="1"/>
    <col min="2330" max="2330" width="13.140625" style="247" customWidth="1"/>
    <col min="2331" max="2331" width="27" style="247" customWidth="1"/>
    <col min="2332" max="2333" width="8" style="247" customWidth="1"/>
    <col min="2334" max="2334" width="10.42578125" style="247" customWidth="1"/>
    <col min="2335" max="2335" width="9" style="247" customWidth="1"/>
    <col min="2336" max="2349" width="6.7109375" style="247" customWidth="1"/>
    <col min="2350" max="2350" width="10.140625" style="247" customWidth="1"/>
    <col min="2351" max="2351" width="9" style="247" customWidth="1"/>
    <col min="2352" max="2352" width="10.140625" style="247" customWidth="1"/>
    <col min="2353" max="2353" width="9.42578125" style="247" customWidth="1"/>
    <col min="2354" max="2354" width="12.7109375" style="247" customWidth="1"/>
    <col min="2355" max="2560" width="9.140625" style="247"/>
    <col min="2561" max="2561" width="71.5703125" style="247" customWidth="1"/>
    <col min="2562" max="2562" width="18.42578125" style="247" customWidth="1"/>
    <col min="2563" max="2563" width="0" style="247" hidden="1" customWidth="1"/>
    <col min="2564" max="2564" width="1.7109375" style="247" customWidth="1"/>
    <col min="2565" max="2565" width="13.140625" style="247" customWidth="1"/>
    <col min="2566" max="2568" width="11.85546875" style="247" customWidth="1"/>
    <col min="2569" max="2569" width="11.85546875" style="247" bestFit="1" customWidth="1"/>
    <col min="2570" max="2577" width="11.85546875" style="247" customWidth="1"/>
    <col min="2578" max="2578" width="2" style="247" customWidth="1"/>
    <col min="2579" max="2583" width="0" style="247" hidden="1" customWidth="1"/>
    <col min="2584" max="2584" width="13.42578125" style="247" customWidth="1"/>
    <col min="2585" max="2585" width="15.42578125" style="247" customWidth="1"/>
    <col min="2586" max="2586" width="13.140625" style="247" customWidth="1"/>
    <col min="2587" max="2587" width="27" style="247" customWidth="1"/>
    <col min="2588" max="2589" width="8" style="247" customWidth="1"/>
    <col min="2590" max="2590" width="10.42578125" style="247" customWidth="1"/>
    <col min="2591" max="2591" width="9" style="247" customWidth="1"/>
    <col min="2592" max="2605" width="6.7109375" style="247" customWidth="1"/>
    <col min="2606" max="2606" width="10.140625" style="247" customWidth="1"/>
    <col min="2607" max="2607" width="9" style="247" customWidth="1"/>
    <col min="2608" max="2608" width="10.140625" style="247" customWidth="1"/>
    <col min="2609" max="2609" width="9.42578125" style="247" customWidth="1"/>
    <col min="2610" max="2610" width="12.7109375" style="247" customWidth="1"/>
    <col min="2611" max="2816" width="9.140625" style="247"/>
    <col min="2817" max="2817" width="71.5703125" style="247" customWidth="1"/>
    <col min="2818" max="2818" width="18.42578125" style="247" customWidth="1"/>
    <col min="2819" max="2819" width="0" style="247" hidden="1" customWidth="1"/>
    <col min="2820" max="2820" width="1.7109375" style="247" customWidth="1"/>
    <col min="2821" max="2821" width="13.140625" style="247" customWidth="1"/>
    <col min="2822" max="2824" width="11.85546875" style="247" customWidth="1"/>
    <col min="2825" max="2825" width="11.85546875" style="247" bestFit="1" customWidth="1"/>
    <col min="2826" max="2833" width="11.85546875" style="247" customWidth="1"/>
    <col min="2834" max="2834" width="2" style="247" customWidth="1"/>
    <col min="2835" max="2839" width="0" style="247" hidden="1" customWidth="1"/>
    <col min="2840" max="2840" width="13.42578125" style="247" customWidth="1"/>
    <col min="2841" max="2841" width="15.42578125" style="247" customWidth="1"/>
    <col min="2842" max="2842" width="13.140625" style="247" customWidth="1"/>
    <col min="2843" max="2843" width="27" style="247" customWidth="1"/>
    <col min="2844" max="2845" width="8" style="247" customWidth="1"/>
    <col min="2846" max="2846" width="10.42578125" style="247" customWidth="1"/>
    <col min="2847" max="2847" width="9" style="247" customWidth="1"/>
    <col min="2848" max="2861" width="6.7109375" style="247" customWidth="1"/>
    <col min="2862" max="2862" width="10.140625" style="247" customWidth="1"/>
    <col min="2863" max="2863" width="9" style="247" customWidth="1"/>
    <col min="2864" max="2864" width="10.140625" style="247" customWidth="1"/>
    <col min="2865" max="2865" width="9.42578125" style="247" customWidth="1"/>
    <col min="2866" max="2866" width="12.7109375" style="247" customWidth="1"/>
    <col min="2867" max="3072" width="9.140625" style="247"/>
    <col min="3073" max="3073" width="71.5703125" style="247" customWidth="1"/>
    <col min="3074" max="3074" width="18.42578125" style="247" customWidth="1"/>
    <col min="3075" max="3075" width="0" style="247" hidden="1" customWidth="1"/>
    <col min="3076" max="3076" width="1.7109375" style="247" customWidth="1"/>
    <col min="3077" max="3077" width="13.140625" style="247" customWidth="1"/>
    <col min="3078" max="3080" width="11.85546875" style="247" customWidth="1"/>
    <col min="3081" max="3081" width="11.85546875" style="247" bestFit="1" customWidth="1"/>
    <col min="3082" max="3089" width="11.85546875" style="247" customWidth="1"/>
    <col min="3090" max="3090" width="2" style="247" customWidth="1"/>
    <col min="3091" max="3095" width="0" style="247" hidden="1" customWidth="1"/>
    <col min="3096" max="3096" width="13.42578125" style="247" customWidth="1"/>
    <col min="3097" max="3097" width="15.42578125" style="247" customWidth="1"/>
    <col min="3098" max="3098" width="13.140625" style="247" customWidth="1"/>
    <col min="3099" max="3099" width="27" style="247" customWidth="1"/>
    <col min="3100" max="3101" width="8" style="247" customWidth="1"/>
    <col min="3102" max="3102" width="10.42578125" style="247" customWidth="1"/>
    <col min="3103" max="3103" width="9" style="247" customWidth="1"/>
    <col min="3104" max="3117" width="6.7109375" style="247" customWidth="1"/>
    <col min="3118" max="3118" width="10.140625" style="247" customWidth="1"/>
    <col min="3119" max="3119" width="9" style="247" customWidth="1"/>
    <col min="3120" max="3120" width="10.140625" style="247" customWidth="1"/>
    <col min="3121" max="3121" width="9.42578125" style="247" customWidth="1"/>
    <col min="3122" max="3122" width="12.7109375" style="247" customWidth="1"/>
    <col min="3123" max="3328" width="9.140625" style="247"/>
    <col min="3329" max="3329" width="71.5703125" style="247" customWidth="1"/>
    <col min="3330" max="3330" width="18.42578125" style="247" customWidth="1"/>
    <col min="3331" max="3331" width="0" style="247" hidden="1" customWidth="1"/>
    <col min="3332" max="3332" width="1.7109375" style="247" customWidth="1"/>
    <col min="3333" max="3333" width="13.140625" style="247" customWidth="1"/>
    <col min="3334" max="3336" width="11.85546875" style="247" customWidth="1"/>
    <col min="3337" max="3337" width="11.85546875" style="247" bestFit="1" customWidth="1"/>
    <col min="3338" max="3345" width="11.85546875" style="247" customWidth="1"/>
    <col min="3346" max="3346" width="2" style="247" customWidth="1"/>
    <col min="3347" max="3351" width="0" style="247" hidden="1" customWidth="1"/>
    <col min="3352" max="3352" width="13.42578125" style="247" customWidth="1"/>
    <col min="3353" max="3353" width="15.42578125" style="247" customWidth="1"/>
    <col min="3354" max="3354" width="13.140625" style="247" customWidth="1"/>
    <col min="3355" max="3355" width="27" style="247" customWidth="1"/>
    <col min="3356" max="3357" width="8" style="247" customWidth="1"/>
    <col min="3358" max="3358" width="10.42578125" style="247" customWidth="1"/>
    <col min="3359" max="3359" width="9" style="247" customWidth="1"/>
    <col min="3360" max="3373" width="6.7109375" style="247" customWidth="1"/>
    <col min="3374" max="3374" width="10.140625" style="247" customWidth="1"/>
    <col min="3375" max="3375" width="9" style="247" customWidth="1"/>
    <col min="3376" max="3376" width="10.140625" style="247" customWidth="1"/>
    <col min="3377" max="3377" width="9.42578125" style="247" customWidth="1"/>
    <col min="3378" max="3378" width="12.7109375" style="247" customWidth="1"/>
    <col min="3379" max="3584" width="9.140625" style="247"/>
    <col min="3585" max="3585" width="71.5703125" style="247" customWidth="1"/>
    <col min="3586" max="3586" width="18.42578125" style="247" customWidth="1"/>
    <col min="3587" max="3587" width="0" style="247" hidden="1" customWidth="1"/>
    <col min="3588" max="3588" width="1.7109375" style="247" customWidth="1"/>
    <col min="3589" max="3589" width="13.140625" style="247" customWidth="1"/>
    <col min="3590" max="3592" width="11.85546875" style="247" customWidth="1"/>
    <col min="3593" max="3593" width="11.85546875" style="247" bestFit="1" customWidth="1"/>
    <col min="3594" max="3601" width="11.85546875" style="247" customWidth="1"/>
    <col min="3602" max="3602" width="2" style="247" customWidth="1"/>
    <col min="3603" max="3607" width="0" style="247" hidden="1" customWidth="1"/>
    <col min="3608" max="3608" width="13.42578125" style="247" customWidth="1"/>
    <col min="3609" max="3609" width="15.42578125" style="247" customWidth="1"/>
    <col min="3610" max="3610" width="13.140625" style="247" customWidth="1"/>
    <col min="3611" max="3611" width="27" style="247" customWidth="1"/>
    <col min="3612" max="3613" width="8" style="247" customWidth="1"/>
    <col min="3614" max="3614" width="10.42578125" style="247" customWidth="1"/>
    <col min="3615" max="3615" width="9" style="247" customWidth="1"/>
    <col min="3616" max="3629" width="6.7109375" style="247" customWidth="1"/>
    <col min="3630" max="3630" width="10.140625" style="247" customWidth="1"/>
    <col min="3631" max="3631" width="9" style="247" customWidth="1"/>
    <col min="3632" max="3632" width="10.140625" style="247" customWidth="1"/>
    <col min="3633" max="3633" width="9.42578125" style="247" customWidth="1"/>
    <col min="3634" max="3634" width="12.7109375" style="247" customWidth="1"/>
    <col min="3635" max="3840" width="9.140625" style="247"/>
    <col min="3841" max="3841" width="71.5703125" style="247" customWidth="1"/>
    <col min="3842" max="3842" width="18.42578125" style="247" customWidth="1"/>
    <col min="3843" max="3843" width="0" style="247" hidden="1" customWidth="1"/>
    <col min="3844" max="3844" width="1.7109375" style="247" customWidth="1"/>
    <col min="3845" max="3845" width="13.140625" style="247" customWidth="1"/>
    <col min="3846" max="3848" width="11.85546875" style="247" customWidth="1"/>
    <col min="3849" max="3849" width="11.85546875" style="247" bestFit="1" customWidth="1"/>
    <col min="3850" max="3857" width="11.85546875" style="247" customWidth="1"/>
    <col min="3858" max="3858" width="2" style="247" customWidth="1"/>
    <col min="3859" max="3863" width="0" style="247" hidden="1" customWidth="1"/>
    <col min="3864" max="3864" width="13.42578125" style="247" customWidth="1"/>
    <col min="3865" max="3865" width="15.42578125" style="247" customWidth="1"/>
    <col min="3866" max="3866" width="13.140625" style="247" customWidth="1"/>
    <col min="3867" max="3867" width="27" style="247" customWidth="1"/>
    <col min="3868" max="3869" width="8" style="247" customWidth="1"/>
    <col min="3870" max="3870" width="10.42578125" style="247" customWidth="1"/>
    <col min="3871" max="3871" width="9" style="247" customWidth="1"/>
    <col min="3872" max="3885" width="6.7109375" style="247" customWidth="1"/>
    <col min="3886" max="3886" width="10.140625" style="247" customWidth="1"/>
    <col min="3887" max="3887" width="9" style="247" customWidth="1"/>
    <col min="3888" max="3888" width="10.140625" style="247" customWidth="1"/>
    <col min="3889" max="3889" width="9.42578125" style="247" customWidth="1"/>
    <col min="3890" max="3890" width="12.7109375" style="247" customWidth="1"/>
    <col min="3891" max="4096" width="9.140625" style="247"/>
    <col min="4097" max="4097" width="71.5703125" style="247" customWidth="1"/>
    <col min="4098" max="4098" width="18.42578125" style="247" customWidth="1"/>
    <col min="4099" max="4099" width="0" style="247" hidden="1" customWidth="1"/>
    <col min="4100" max="4100" width="1.7109375" style="247" customWidth="1"/>
    <col min="4101" max="4101" width="13.140625" style="247" customWidth="1"/>
    <col min="4102" max="4104" width="11.85546875" style="247" customWidth="1"/>
    <col min="4105" max="4105" width="11.85546875" style="247" bestFit="1" customWidth="1"/>
    <col min="4106" max="4113" width="11.85546875" style="247" customWidth="1"/>
    <col min="4114" max="4114" width="2" style="247" customWidth="1"/>
    <col min="4115" max="4119" width="0" style="247" hidden="1" customWidth="1"/>
    <col min="4120" max="4120" width="13.42578125" style="247" customWidth="1"/>
    <col min="4121" max="4121" width="15.42578125" style="247" customWidth="1"/>
    <col min="4122" max="4122" width="13.140625" style="247" customWidth="1"/>
    <col min="4123" max="4123" width="27" style="247" customWidth="1"/>
    <col min="4124" max="4125" width="8" style="247" customWidth="1"/>
    <col min="4126" max="4126" width="10.42578125" style="247" customWidth="1"/>
    <col min="4127" max="4127" width="9" style="247" customWidth="1"/>
    <col min="4128" max="4141" width="6.7109375" style="247" customWidth="1"/>
    <col min="4142" max="4142" width="10.140625" style="247" customWidth="1"/>
    <col min="4143" max="4143" width="9" style="247" customWidth="1"/>
    <col min="4144" max="4144" width="10.140625" style="247" customWidth="1"/>
    <col min="4145" max="4145" width="9.42578125" style="247" customWidth="1"/>
    <col min="4146" max="4146" width="12.7109375" style="247" customWidth="1"/>
    <col min="4147" max="4352" width="9.140625" style="247"/>
    <col min="4353" max="4353" width="71.5703125" style="247" customWidth="1"/>
    <col min="4354" max="4354" width="18.42578125" style="247" customWidth="1"/>
    <col min="4355" max="4355" width="0" style="247" hidden="1" customWidth="1"/>
    <col min="4356" max="4356" width="1.7109375" style="247" customWidth="1"/>
    <col min="4357" max="4357" width="13.140625" style="247" customWidth="1"/>
    <col min="4358" max="4360" width="11.85546875" style="247" customWidth="1"/>
    <col min="4361" max="4361" width="11.85546875" style="247" bestFit="1" customWidth="1"/>
    <col min="4362" max="4369" width="11.85546875" style="247" customWidth="1"/>
    <col min="4370" max="4370" width="2" style="247" customWidth="1"/>
    <col min="4371" max="4375" width="0" style="247" hidden="1" customWidth="1"/>
    <col min="4376" max="4376" width="13.42578125" style="247" customWidth="1"/>
    <col min="4377" max="4377" width="15.42578125" style="247" customWidth="1"/>
    <col min="4378" max="4378" width="13.140625" style="247" customWidth="1"/>
    <col min="4379" max="4379" width="27" style="247" customWidth="1"/>
    <col min="4380" max="4381" width="8" style="247" customWidth="1"/>
    <col min="4382" max="4382" width="10.42578125" style="247" customWidth="1"/>
    <col min="4383" max="4383" width="9" style="247" customWidth="1"/>
    <col min="4384" max="4397" width="6.7109375" style="247" customWidth="1"/>
    <col min="4398" max="4398" width="10.140625" style="247" customWidth="1"/>
    <col min="4399" max="4399" width="9" style="247" customWidth="1"/>
    <col min="4400" max="4400" width="10.140625" style="247" customWidth="1"/>
    <col min="4401" max="4401" width="9.42578125" style="247" customWidth="1"/>
    <col min="4402" max="4402" width="12.7109375" style="247" customWidth="1"/>
    <col min="4403" max="4608" width="9.140625" style="247"/>
    <col min="4609" max="4609" width="71.5703125" style="247" customWidth="1"/>
    <col min="4610" max="4610" width="18.42578125" style="247" customWidth="1"/>
    <col min="4611" max="4611" width="0" style="247" hidden="1" customWidth="1"/>
    <col min="4612" max="4612" width="1.7109375" style="247" customWidth="1"/>
    <col min="4613" max="4613" width="13.140625" style="247" customWidth="1"/>
    <col min="4614" max="4616" width="11.85546875" style="247" customWidth="1"/>
    <col min="4617" max="4617" width="11.85546875" style="247" bestFit="1" customWidth="1"/>
    <col min="4618" max="4625" width="11.85546875" style="247" customWidth="1"/>
    <col min="4626" max="4626" width="2" style="247" customWidth="1"/>
    <col min="4627" max="4631" width="0" style="247" hidden="1" customWidth="1"/>
    <col min="4632" max="4632" width="13.42578125" style="247" customWidth="1"/>
    <col min="4633" max="4633" width="15.42578125" style="247" customWidth="1"/>
    <col min="4634" max="4634" width="13.140625" style="247" customWidth="1"/>
    <col min="4635" max="4635" width="27" style="247" customWidth="1"/>
    <col min="4636" max="4637" width="8" style="247" customWidth="1"/>
    <col min="4638" max="4638" width="10.42578125" style="247" customWidth="1"/>
    <col min="4639" max="4639" width="9" style="247" customWidth="1"/>
    <col min="4640" max="4653" width="6.7109375" style="247" customWidth="1"/>
    <col min="4654" max="4654" width="10.140625" style="247" customWidth="1"/>
    <col min="4655" max="4655" width="9" style="247" customWidth="1"/>
    <col min="4656" max="4656" width="10.140625" style="247" customWidth="1"/>
    <col min="4657" max="4657" width="9.42578125" style="247" customWidth="1"/>
    <col min="4658" max="4658" width="12.7109375" style="247" customWidth="1"/>
    <col min="4659" max="4864" width="9.140625" style="247"/>
    <col min="4865" max="4865" width="71.5703125" style="247" customWidth="1"/>
    <col min="4866" max="4866" width="18.42578125" style="247" customWidth="1"/>
    <col min="4867" max="4867" width="0" style="247" hidden="1" customWidth="1"/>
    <col min="4868" max="4868" width="1.7109375" style="247" customWidth="1"/>
    <col min="4869" max="4869" width="13.140625" style="247" customWidth="1"/>
    <col min="4870" max="4872" width="11.85546875" style="247" customWidth="1"/>
    <col min="4873" max="4873" width="11.85546875" style="247" bestFit="1" customWidth="1"/>
    <col min="4874" max="4881" width="11.85546875" style="247" customWidth="1"/>
    <col min="4882" max="4882" width="2" style="247" customWidth="1"/>
    <col min="4883" max="4887" width="0" style="247" hidden="1" customWidth="1"/>
    <col min="4888" max="4888" width="13.42578125" style="247" customWidth="1"/>
    <col min="4889" max="4889" width="15.42578125" style="247" customWidth="1"/>
    <col min="4890" max="4890" width="13.140625" style="247" customWidth="1"/>
    <col min="4891" max="4891" width="27" style="247" customWidth="1"/>
    <col min="4892" max="4893" width="8" style="247" customWidth="1"/>
    <col min="4894" max="4894" width="10.42578125" style="247" customWidth="1"/>
    <col min="4895" max="4895" width="9" style="247" customWidth="1"/>
    <col min="4896" max="4909" width="6.7109375" style="247" customWidth="1"/>
    <col min="4910" max="4910" width="10.140625" style="247" customWidth="1"/>
    <col min="4911" max="4911" width="9" style="247" customWidth="1"/>
    <col min="4912" max="4912" width="10.140625" style="247" customWidth="1"/>
    <col min="4913" max="4913" width="9.42578125" style="247" customWidth="1"/>
    <col min="4914" max="4914" width="12.7109375" style="247" customWidth="1"/>
    <col min="4915" max="5120" width="9.140625" style="247"/>
    <col min="5121" max="5121" width="71.5703125" style="247" customWidth="1"/>
    <col min="5122" max="5122" width="18.42578125" style="247" customWidth="1"/>
    <col min="5123" max="5123" width="0" style="247" hidden="1" customWidth="1"/>
    <col min="5124" max="5124" width="1.7109375" style="247" customWidth="1"/>
    <col min="5125" max="5125" width="13.140625" style="247" customWidth="1"/>
    <col min="5126" max="5128" width="11.85546875" style="247" customWidth="1"/>
    <col min="5129" max="5129" width="11.85546875" style="247" bestFit="1" customWidth="1"/>
    <col min="5130" max="5137" width="11.85546875" style="247" customWidth="1"/>
    <col min="5138" max="5138" width="2" style="247" customWidth="1"/>
    <col min="5139" max="5143" width="0" style="247" hidden="1" customWidth="1"/>
    <col min="5144" max="5144" width="13.42578125" style="247" customWidth="1"/>
    <col min="5145" max="5145" width="15.42578125" style="247" customWidth="1"/>
    <col min="5146" max="5146" width="13.140625" style="247" customWidth="1"/>
    <col min="5147" max="5147" width="27" style="247" customWidth="1"/>
    <col min="5148" max="5149" width="8" style="247" customWidth="1"/>
    <col min="5150" max="5150" width="10.42578125" style="247" customWidth="1"/>
    <col min="5151" max="5151" width="9" style="247" customWidth="1"/>
    <col min="5152" max="5165" width="6.7109375" style="247" customWidth="1"/>
    <col min="5166" max="5166" width="10.140625" style="247" customWidth="1"/>
    <col min="5167" max="5167" width="9" style="247" customWidth="1"/>
    <col min="5168" max="5168" width="10.140625" style="247" customWidth="1"/>
    <col min="5169" max="5169" width="9.42578125" style="247" customWidth="1"/>
    <col min="5170" max="5170" width="12.7109375" style="247" customWidth="1"/>
    <col min="5171" max="5376" width="9.140625" style="247"/>
    <col min="5377" max="5377" width="71.5703125" style="247" customWidth="1"/>
    <col min="5378" max="5378" width="18.42578125" style="247" customWidth="1"/>
    <col min="5379" max="5379" width="0" style="247" hidden="1" customWidth="1"/>
    <col min="5380" max="5380" width="1.7109375" style="247" customWidth="1"/>
    <col min="5381" max="5381" width="13.140625" style="247" customWidth="1"/>
    <col min="5382" max="5384" width="11.85546875" style="247" customWidth="1"/>
    <col min="5385" max="5385" width="11.85546875" style="247" bestFit="1" customWidth="1"/>
    <col min="5386" max="5393" width="11.85546875" style="247" customWidth="1"/>
    <col min="5394" max="5394" width="2" style="247" customWidth="1"/>
    <col min="5395" max="5399" width="0" style="247" hidden="1" customWidth="1"/>
    <col min="5400" max="5400" width="13.42578125" style="247" customWidth="1"/>
    <col min="5401" max="5401" width="15.42578125" style="247" customWidth="1"/>
    <col min="5402" max="5402" width="13.140625" style="247" customWidth="1"/>
    <col min="5403" max="5403" width="27" style="247" customWidth="1"/>
    <col min="5404" max="5405" width="8" style="247" customWidth="1"/>
    <col min="5406" max="5406" width="10.42578125" style="247" customWidth="1"/>
    <col min="5407" max="5407" width="9" style="247" customWidth="1"/>
    <col min="5408" max="5421" width="6.7109375" style="247" customWidth="1"/>
    <col min="5422" max="5422" width="10.140625" style="247" customWidth="1"/>
    <col min="5423" max="5423" width="9" style="247" customWidth="1"/>
    <col min="5424" max="5424" width="10.140625" style="247" customWidth="1"/>
    <col min="5425" max="5425" width="9.42578125" style="247" customWidth="1"/>
    <col min="5426" max="5426" width="12.7109375" style="247" customWidth="1"/>
    <col min="5427" max="5632" width="9.140625" style="247"/>
    <col min="5633" max="5633" width="71.5703125" style="247" customWidth="1"/>
    <col min="5634" max="5634" width="18.42578125" style="247" customWidth="1"/>
    <col min="5635" max="5635" width="0" style="247" hidden="1" customWidth="1"/>
    <col min="5636" max="5636" width="1.7109375" style="247" customWidth="1"/>
    <col min="5637" max="5637" width="13.140625" style="247" customWidth="1"/>
    <col min="5638" max="5640" width="11.85546875" style="247" customWidth="1"/>
    <col min="5641" max="5641" width="11.85546875" style="247" bestFit="1" customWidth="1"/>
    <col min="5642" max="5649" width="11.85546875" style="247" customWidth="1"/>
    <col min="5650" max="5650" width="2" style="247" customWidth="1"/>
    <col min="5651" max="5655" width="0" style="247" hidden="1" customWidth="1"/>
    <col min="5656" max="5656" width="13.42578125" style="247" customWidth="1"/>
    <col min="5657" max="5657" width="15.42578125" style="247" customWidth="1"/>
    <col min="5658" max="5658" width="13.140625" style="247" customWidth="1"/>
    <col min="5659" max="5659" width="27" style="247" customWidth="1"/>
    <col min="5660" max="5661" width="8" style="247" customWidth="1"/>
    <col min="5662" max="5662" width="10.42578125" style="247" customWidth="1"/>
    <col min="5663" max="5663" width="9" style="247" customWidth="1"/>
    <col min="5664" max="5677" width="6.7109375" style="247" customWidth="1"/>
    <col min="5678" max="5678" width="10.140625" style="247" customWidth="1"/>
    <col min="5679" max="5679" width="9" style="247" customWidth="1"/>
    <col min="5680" max="5680" width="10.140625" style="247" customWidth="1"/>
    <col min="5681" max="5681" width="9.42578125" style="247" customWidth="1"/>
    <col min="5682" max="5682" width="12.7109375" style="247" customWidth="1"/>
    <col min="5683" max="5888" width="9.140625" style="247"/>
    <col min="5889" max="5889" width="71.5703125" style="247" customWidth="1"/>
    <col min="5890" max="5890" width="18.42578125" style="247" customWidth="1"/>
    <col min="5891" max="5891" width="0" style="247" hidden="1" customWidth="1"/>
    <col min="5892" max="5892" width="1.7109375" style="247" customWidth="1"/>
    <col min="5893" max="5893" width="13.140625" style="247" customWidth="1"/>
    <col min="5894" max="5896" width="11.85546875" style="247" customWidth="1"/>
    <col min="5897" max="5897" width="11.85546875" style="247" bestFit="1" customWidth="1"/>
    <col min="5898" max="5905" width="11.85546875" style="247" customWidth="1"/>
    <col min="5906" max="5906" width="2" style="247" customWidth="1"/>
    <col min="5907" max="5911" width="0" style="247" hidden="1" customWidth="1"/>
    <col min="5912" max="5912" width="13.42578125" style="247" customWidth="1"/>
    <col min="5913" max="5913" width="15.42578125" style="247" customWidth="1"/>
    <col min="5914" max="5914" width="13.140625" style="247" customWidth="1"/>
    <col min="5915" max="5915" width="27" style="247" customWidth="1"/>
    <col min="5916" max="5917" width="8" style="247" customWidth="1"/>
    <col min="5918" max="5918" width="10.42578125" style="247" customWidth="1"/>
    <col min="5919" max="5919" width="9" style="247" customWidth="1"/>
    <col min="5920" max="5933" width="6.7109375" style="247" customWidth="1"/>
    <col min="5934" max="5934" width="10.140625" style="247" customWidth="1"/>
    <col min="5935" max="5935" width="9" style="247" customWidth="1"/>
    <col min="5936" max="5936" width="10.140625" style="247" customWidth="1"/>
    <col min="5937" max="5937" width="9.42578125" style="247" customWidth="1"/>
    <col min="5938" max="5938" width="12.7109375" style="247" customWidth="1"/>
    <col min="5939" max="6144" width="9.140625" style="247"/>
    <col min="6145" max="6145" width="71.5703125" style="247" customWidth="1"/>
    <col min="6146" max="6146" width="18.42578125" style="247" customWidth="1"/>
    <col min="6147" max="6147" width="0" style="247" hidden="1" customWidth="1"/>
    <col min="6148" max="6148" width="1.7109375" style="247" customWidth="1"/>
    <col min="6149" max="6149" width="13.140625" style="247" customWidth="1"/>
    <col min="6150" max="6152" width="11.85546875" style="247" customWidth="1"/>
    <col min="6153" max="6153" width="11.85546875" style="247" bestFit="1" customWidth="1"/>
    <col min="6154" max="6161" width="11.85546875" style="247" customWidth="1"/>
    <col min="6162" max="6162" width="2" style="247" customWidth="1"/>
    <col min="6163" max="6167" width="0" style="247" hidden="1" customWidth="1"/>
    <col min="6168" max="6168" width="13.42578125" style="247" customWidth="1"/>
    <col min="6169" max="6169" width="15.42578125" style="247" customWidth="1"/>
    <col min="6170" max="6170" width="13.140625" style="247" customWidth="1"/>
    <col min="6171" max="6171" width="27" style="247" customWidth="1"/>
    <col min="6172" max="6173" width="8" style="247" customWidth="1"/>
    <col min="6174" max="6174" width="10.42578125" style="247" customWidth="1"/>
    <col min="6175" max="6175" width="9" style="247" customWidth="1"/>
    <col min="6176" max="6189" width="6.7109375" style="247" customWidth="1"/>
    <col min="6190" max="6190" width="10.140625" style="247" customWidth="1"/>
    <col min="6191" max="6191" width="9" style="247" customWidth="1"/>
    <col min="6192" max="6192" width="10.140625" style="247" customWidth="1"/>
    <col min="6193" max="6193" width="9.42578125" style="247" customWidth="1"/>
    <col min="6194" max="6194" width="12.7109375" style="247" customWidth="1"/>
    <col min="6195" max="6400" width="9.140625" style="247"/>
    <col min="6401" max="6401" width="71.5703125" style="247" customWidth="1"/>
    <col min="6402" max="6402" width="18.42578125" style="247" customWidth="1"/>
    <col min="6403" max="6403" width="0" style="247" hidden="1" customWidth="1"/>
    <col min="6404" max="6404" width="1.7109375" style="247" customWidth="1"/>
    <col min="6405" max="6405" width="13.140625" style="247" customWidth="1"/>
    <col min="6406" max="6408" width="11.85546875" style="247" customWidth="1"/>
    <col min="6409" max="6409" width="11.85546875" style="247" bestFit="1" customWidth="1"/>
    <col min="6410" max="6417" width="11.85546875" style="247" customWidth="1"/>
    <col min="6418" max="6418" width="2" style="247" customWidth="1"/>
    <col min="6419" max="6423" width="0" style="247" hidden="1" customWidth="1"/>
    <col min="6424" max="6424" width="13.42578125" style="247" customWidth="1"/>
    <col min="6425" max="6425" width="15.42578125" style="247" customWidth="1"/>
    <col min="6426" max="6426" width="13.140625" style="247" customWidth="1"/>
    <col min="6427" max="6427" width="27" style="247" customWidth="1"/>
    <col min="6428" max="6429" width="8" style="247" customWidth="1"/>
    <col min="6430" max="6430" width="10.42578125" style="247" customWidth="1"/>
    <col min="6431" max="6431" width="9" style="247" customWidth="1"/>
    <col min="6432" max="6445" width="6.7109375" style="247" customWidth="1"/>
    <col min="6446" max="6446" width="10.140625" style="247" customWidth="1"/>
    <col min="6447" max="6447" width="9" style="247" customWidth="1"/>
    <col min="6448" max="6448" width="10.140625" style="247" customWidth="1"/>
    <col min="6449" max="6449" width="9.42578125" style="247" customWidth="1"/>
    <col min="6450" max="6450" width="12.7109375" style="247" customWidth="1"/>
    <col min="6451" max="6656" width="9.140625" style="247"/>
    <col min="6657" max="6657" width="71.5703125" style="247" customWidth="1"/>
    <col min="6658" max="6658" width="18.42578125" style="247" customWidth="1"/>
    <col min="6659" max="6659" width="0" style="247" hidden="1" customWidth="1"/>
    <col min="6660" max="6660" width="1.7109375" style="247" customWidth="1"/>
    <col min="6661" max="6661" width="13.140625" style="247" customWidth="1"/>
    <col min="6662" max="6664" width="11.85546875" style="247" customWidth="1"/>
    <col min="6665" max="6665" width="11.85546875" style="247" bestFit="1" customWidth="1"/>
    <col min="6666" max="6673" width="11.85546875" style="247" customWidth="1"/>
    <col min="6674" max="6674" width="2" style="247" customWidth="1"/>
    <col min="6675" max="6679" width="0" style="247" hidden="1" customWidth="1"/>
    <col min="6680" max="6680" width="13.42578125" style="247" customWidth="1"/>
    <col min="6681" max="6681" width="15.42578125" style="247" customWidth="1"/>
    <col min="6682" max="6682" width="13.140625" style="247" customWidth="1"/>
    <col min="6683" max="6683" width="27" style="247" customWidth="1"/>
    <col min="6684" max="6685" width="8" style="247" customWidth="1"/>
    <col min="6686" max="6686" width="10.42578125" style="247" customWidth="1"/>
    <col min="6687" max="6687" width="9" style="247" customWidth="1"/>
    <col min="6688" max="6701" width="6.7109375" style="247" customWidth="1"/>
    <col min="6702" max="6702" width="10.140625" style="247" customWidth="1"/>
    <col min="6703" max="6703" width="9" style="247" customWidth="1"/>
    <col min="6704" max="6704" width="10.140625" style="247" customWidth="1"/>
    <col min="6705" max="6705" width="9.42578125" style="247" customWidth="1"/>
    <col min="6706" max="6706" width="12.7109375" style="247" customWidth="1"/>
    <col min="6707" max="6912" width="9.140625" style="247"/>
    <col min="6913" max="6913" width="71.5703125" style="247" customWidth="1"/>
    <col min="6914" max="6914" width="18.42578125" style="247" customWidth="1"/>
    <col min="6915" max="6915" width="0" style="247" hidden="1" customWidth="1"/>
    <col min="6916" max="6916" width="1.7109375" style="247" customWidth="1"/>
    <col min="6917" max="6917" width="13.140625" style="247" customWidth="1"/>
    <col min="6918" max="6920" width="11.85546875" style="247" customWidth="1"/>
    <col min="6921" max="6921" width="11.85546875" style="247" bestFit="1" customWidth="1"/>
    <col min="6922" max="6929" width="11.85546875" style="247" customWidth="1"/>
    <col min="6930" max="6930" width="2" style="247" customWidth="1"/>
    <col min="6931" max="6935" width="0" style="247" hidden="1" customWidth="1"/>
    <col min="6936" max="6936" width="13.42578125" style="247" customWidth="1"/>
    <col min="6937" max="6937" width="15.42578125" style="247" customWidth="1"/>
    <col min="6938" max="6938" width="13.140625" style="247" customWidth="1"/>
    <col min="6939" max="6939" width="27" style="247" customWidth="1"/>
    <col min="6940" max="6941" width="8" style="247" customWidth="1"/>
    <col min="6942" max="6942" width="10.42578125" style="247" customWidth="1"/>
    <col min="6943" max="6943" width="9" style="247" customWidth="1"/>
    <col min="6944" max="6957" width="6.7109375" style="247" customWidth="1"/>
    <col min="6958" max="6958" width="10.140625" style="247" customWidth="1"/>
    <col min="6959" max="6959" width="9" style="247" customWidth="1"/>
    <col min="6960" max="6960" width="10.140625" style="247" customWidth="1"/>
    <col min="6961" max="6961" width="9.42578125" style="247" customWidth="1"/>
    <col min="6962" max="6962" width="12.7109375" style="247" customWidth="1"/>
    <col min="6963" max="7168" width="9.140625" style="247"/>
    <col min="7169" max="7169" width="71.5703125" style="247" customWidth="1"/>
    <col min="7170" max="7170" width="18.42578125" style="247" customWidth="1"/>
    <col min="7171" max="7171" width="0" style="247" hidden="1" customWidth="1"/>
    <col min="7172" max="7172" width="1.7109375" style="247" customWidth="1"/>
    <col min="7173" max="7173" width="13.140625" style="247" customWidth="1"/>
    <col min="7174" max="7176" width="11.85546875" style="247" customWidth="1"/>
    <col min="7177" max="7177" width="11.85546875" style="247" bestFit="1" customWidth="1"/>
    <col min="7178" max="7185" width="11.85546875" style="247" customWidth="1"/>
    <col min="7186" max="7186" width="2" style="247" customWidth="1"/>
    <col min="7187" max="7191" width="0" style="247" hidden="1" customWidth="1"/>
    <col min="7192" max="7192" width="13.42578125" style="247" customWidth="1"/>
    <col min="7193" max="7193" width="15.42578125" style="247" customWidth="1"/>
    <col min="7194" max="7194" width="13.140625" style="247" customWidth="1"/>
    <col min="7195" max="7195" width="27" style="247" customWidth="1"/>
    <col min="7196" max="7197" width="8" style="247" customWidth="1"/>
    <col min="7198" max="7198" width="10.42578125" style="247" customWidth="1"/>
    <col min="7199" max="7199" width="9" style="247" customWidth="1"/>
    <col min="7200" max="7213" width="6.7109375" style="247" customWidth="1"/>
    <col min="7214" max="7214" width="10.140625" style="247" customWidth="1"/>
    <col min="7215" max="7215" width="9" style="247" customWidth="1"/>
    <col min="7216" max="7216" width="10.140625" style="247" customWidth="1"/>
    <col min="7217" max="7217" width="9.42578125" style="247" customWidth="1"/>
    <col min="7218" max="7218" width="12.7109375" style="247" customWidth="1"/>
    <col min="7219" max="7424" width="9.140625" style="247"/>
    <col min="7425" max="7425" width="71.5703125" style="247" customWidth="1"/>
    <col min="7426" max="7426" width="18.42578125" style="247" customWidth="1"/>
    <col min="7427" max="7427" width="0" style="247" hidden="1" customWidth="1"/>
    <col min="7428" max="7428" width="1.7109375" style="247" customWidth="1"/>
    <col min="7429" max="7429" width="13.140625" style="247" customWidth="1"/>
    <col min="7430" max="7432" width="11.85546875" style="247" customWidth="1"/>
    <col min="7433" max="7433" width="11.85546875" style="247" bestFit="1" customWidth="1"/>
    <col min="7434" max="7441" width="11.85546875" style="247" customWidth="1"/>
    <col min="7442" max="7442" width="2" style="247" customWidth="1"/>
    <col min="7443" max="7447" width="0" style="247" hidden="1" customWidth="1"/>
    <col min="7448" max="7448" width="13.42578125" style="247" customWidth="1"/>
    <col min="7449" max="7449" width="15.42578125" style="247" customWidth="1"/>
    <col min="7450" max="7450" width="13.140625" style="247" customWidth="1"/>
    <col min="7451" max="7451" width="27" style="247" customWidth="1"/>
    <col min="7452" max="7453" width="8" style="247" customWidth="1"/>
    <col min="7454" max="7454" width="10.42578125" style="247" customWidth="1"/>
    <col min="7455" max="7455" width="9" style="247" customWidth="1"/>
    <col min="7456" max="7469" width="6.7109375" style="247" customWidth="1"/>
    <col min="7470" max="7470" width="10.140625" style="247" customWidth="1"/>
    <col min="7471" max="7471" width="9" style="247" customWidth="1"/>
    <col min="7472" max="7472" width="10.140625" style="247" customWidth="1"/>
    <col min="7473" max="7473" width="9.42578125" style="247" customWidth="1"/>
    <col min="7474" max="7474" width="12.7109375" style="247" customWidth="1"/>
    <col min="7475" max="7680" width="9.140625" style="247"/>
    <col min="7681" max="7681" width="71.5703125" style="247" customWidth="1"/>
    <col min="7682" max="7682" width="18.42578125" style="247" customWidth="1"/>
    <col min="7683" max="7683" width="0" style="247" hidden="1" customWidth="1"/>
    <col min="7684" max="7684" width="1.7109375" style="247" customWidth="1"/>
    <col min="7685" max="7685" width="13.140625" style="247" customWidth="1"/>
    <col min="7686" max="7688" width="11.85546875" style="247" customWidth="1"/>
    <col min="7689" max="7689" width="11.85546875" style="247" bestFit="1" customWidth="1"/>
    <col min="7690" max="7697" width="11.85546875" style="247" customWidth="1"/>
    <col min="7698" max="7698" width="2" style="247" customWidth="1"/>
    <col min="7699" max="7703" width="0" style="247" hidden="1" customWidth="1"/>
    <col min="7704" max="7704" width="13.42578125" style="247" customWidth="1"/>
    <col min="7705" max="7705" width="15.42578125" style="247" customWidth="1"/>
    <col min="7706" max="7706" width="13.140625" style="247" customWidth="1"/>
    <col min="7707" max="7707" width="27" style="247" customWidth="1"/>
    <col min="7708" max="7709" width="8" style="247" customWidth="1"/>
    <col min="7710" max="7710" width="10.42578125" style="247" customWidth="1"/>
    <col min="7711" max="7711" width="9" style="247" customWidth="1"/>
    <col min="7712" max="7725" width="6.7109375" style="247" customWidth="1"/>
    <col min="7726" max="7726" width="10.140625" style="247" customWidth="1"/>
    <col min="7727" max="7727" width="9" style="247" customWidth="1"/>
    <col min="7728" max="7728" width="10.140625" style="247" customWidth="1"/>
    <col min="7729" max="7729" width="9.42578125" style="247" customWidth="1"/>
    <col min="7730" max="7730" width="12.7109375" style="247" customWidth="1"/>
    <col min="7731" max="7936" width="9.140625" style="247"/>
    <col min="7937" max="7937" width="71.5703125" style="247" customWidth="1"/>
    <col min="7938" max="7938" width="18.42578125" style="247" customWidth="1"/>
    <col min="7939" max="7939" width="0" style="247" hidden="1" customWidth="1"/>
    <col min="7940" max="7940" width="1.7109375" style="247" customWidth="1"/>
    <col min="7941" max="7941" width="13.140625" style="247" customWidth="1"/>
    <col min="7942" max="7944" width="11.85546875" style="247" customWidth="1"/>
    <col min="7945" max="7945" width="11.85546875" style="247" bestFit="1" customWidth="1"/>
    <col min="7946" max="7953" width="11.85546875" style="247" customWidth="1"/>
    <col min="7954" max="7954" width="2" style="247" customWidth="1"/>
    <col min="7955" max="7959" width="0" style="247" hidden="1" customWidth="1"/>
    <col min="7960" max="7960" width="13.42578125" style="247" customWidth="1"/>
    <col min="7961" max="7961" width="15.42578125" style="247" customWidth="1"/>
    <col min="7962" max="7962" width="13.140625" style="247" customWidth="1"/>
    <col min="7963" max="7963" width="27" style="247" customWidth="1"/>
    <col min="7964" max="7965" width="8" style="247" customWidth="1"/>
    <col min="7966" max="7966" width="10.42578125" style="247" customWidth="1"/>
    <col min="7967" max="7967" width="9" style="247" customWidth="1"/>
    <col min="7968" max="7981" width="6.7109375" style="247" customWidth="1"/>
    <col min="7982" max="7982" width="10.140625" style="247" customWidth="1"/>
    <col min="7983" max="7983" width="9" style="247" customWidth="1"/>
    <col min="7984" max="7984" width="10.140625" style="247" customWidth="1"/>
    <col min="7985" max="7985" width="9.42578125" style="247" customWidth="1"/>
    <col min="7986" max="7986" width="12.7109375" style="247" customWidth="1"/>
    <col min="7987" max="8192" width="9.140625" style="247"/>
    <col min="8193" max="8193" width="71.5703125" style="247" customWidth="1"/>
    <col min="8194" max="8194" width="18.42578125" style="247" customWidth="1"/>
    <col min="8195" max="8195" width="0" style="247" hidden="1" customWidth="1"/>
    <col min="8196" max="8196" width="1.7109375" style="247" customWidth="1"/>
    <col min="8197" max="8197" width="13.140625" style="247" customWidth="1"/>
    <col min="8198" max="8200" width="11.85546875" style="247" customWidth="1"/>
    <col min="8201" max="8201" width="11.85546875" style="247" bestFit="1" customWidth="1"/>
    <col min="8202" max="8209" width="11.85546875" style="247" customWidth="1"/>
    <col min="8210" max="8210" width="2" style="247" customWidth="1"/>
    <col min="8211" max="8215" width="0" style="247" hidden="1" customWidth="1"/>
    <col min="8216" max="8216" width="13.42578125" style="247" customWidth="1"/>
    <col min="8217" max="8217" width="15.42578125" style="247" customWidth="1"/>
    <col min="8218" max="8218" width="13.140625" style="247" customWidth="1"/>
    <col min="8219" max="8219" width="27" style="247" customWidth="1"/>
    <col min="8220" max="8221" width="8" style="247" customWidth="1"/>
    <col min="8222" max="8222" width="10.42578125" style="247" customWidth="1"/>
    <col min="8223" max="8223" width="9" style="247" customWidth="1"/>
    <col min="8224" max="8237" width="6.7109375" style="247" customWidth="1"/>
    <col min="8238" max="8238" width="10.140625" style="247" customWidth="1"/>
    <col min="8239" max="8239" width="9" style="247" customWidth="1"/>
    <col min="8240" max="8240" width="10.140625" style="247" customWidth="1"/>
    <col min="8241" max="8241" width="9.42578125" style="247" customWidth="1"/>
    <col min="8242" max="8242" width="12.7109375" style="247" customWidth="1"/>
    <col min="8243" max="8448" width="9.140625" style="247"/>
    <col min="8449" max="8449" width="71.5703125" style="247" customWidth="1"/>
    <col min="8450" max="8450" width="18.42578125" style="247" customWidth="1"/>
    <col min="8451" max="8451" width="0" style="247" hidden="1" customWidth="1"/>
    <col min="8452" max="8452" width="1.7109375" style="247" customWidth="1"/>
    <col min="8453" max="8453" width="13.140625" style="247" customWidth="1"/>
    <col min="8454" max="8456" width="11.85546875" style="247" customWidth="1"/>
    <col min="8457" max="8457" width="11.85546875" style="247" bestFit="1" customWidth="1"/>
    <col min="8458" max="8465" width="11.85546875" style="247" customWidth="1"/>
    <col min="8466" max="8466" width="2" style="247" customWidth="1"/>
    <col min="8467" max="8471" width="0" style="247" hidden="1" customWidth="1"/>
    <col min="8472" max="8472" width="13.42578125" style="247" customWidth="1"/>
    <col min="8473" max="8473" width="15.42578125" style="247" customWidth="1"/>
    <col min="8474" max="8474" width="13.140625" style="247" customWidth="1"/>
    <col min="8475" max="8475" width="27" style="247" customWidth="1"/>
    <col min="8476" max="8477" width="8" style="247" customWidth="1"/>
    <col min="8478" max="8478" width="10.42578125" style="247" customWidth="1"/>
    <col min="8479" max="8479" width="9" style="247" customWidth="1"/>
    <col min="8480" max="8493" width="6.7109375" style="247" customWidth="1"/>
    <col min="8494" max="8494" width="10.140625" style="247" customWidth="1"/>
    <col min="8495" max="8495" width="9" style="247" customWidth="1"/>
    <col min="8496" max="8496" width="10.140625" style="247" customWidth="1"/>
    <col min="8497" max="8497" width="9.42578125" style="247" customWidth="1"/>
    <col min="8498" max="8498" width="12.7109375" style="247" customWidth="1"/>
    <col min="8499" max="8704" width="9.140625" style="247"/>
    <col min="8705" max="8705" width="71.5703125" style="247" customWidth="1"/>
    <col min="8706" max="8706" width="18.42578125" style="247" customWidth="1"/>
    <col min="8707" max="8707" width="0" style="247" hidden="1" customWidth="1"/>
    <col min="8708" max="8708" width="1.7109375" style="247" customWidth="1"/>
    <col min="8709" max="8709" width="13.140625" style="247" customWidth="1"/>
    <col min="8710" max="8712" width="11.85546875" style="247" customWidth="1"/>
    <col min="8713" max="8713" width="11.85546875" style="247" bestFit="1" customWidth="1"/>
    <col min="8714" max="8721" width="11.85546875" style="247" customWidth="1"/>
    <col min="8722" max="8722" width="2" style="247" customWidth="1"/>
    <col min="8723" max="8727" width="0" style="247" hidden="1" customWidth="1"/>
    <col min="8728" max="8728" width="13.42578125" style="247" customWidth="1"/>
    <col min="8729" max="8729" width="15.42578125" style="247" customWidth="1"/>
    <col min="8730" max="8730" width="13.140625" style="247" customWidth="1"/>
    <col min="8731" max="8731" width="27" style="247" customWidth="1"/>
    <col min="8732" max="8733" width="8" style="247" customWidth="1"/>
    <col min="8734" max="8734" width="10.42578125" style="247" customWidth="1"/>
    <col min="8735" max="8735" width="9" style="247" customWidth="1"/>
    <col min="8736" max="8749" width="6.7109375" style="247" customWidth="1"/>
    <col min="8750" max="8750" width="10.140625" style="247" customWidth="1"/>
    <col min="8751" max="8751" width="9" style="247" customWidth="1"/>
    <col min="8752" max="8752" width="10.140625" style="247" customWidth="1"/>
    <col min="8753" max="8753" width="9.42578125" style="247" customWidth="1"/>
    <col min="8754" max="8754" width="12.7109375" style="247" customWidth="1"/>
    <col min="8755" max="8960" width="9.140625" style="247"/>
    <col min="8961" max="8961" width="71.5703125" style="247" customWidth="1"/>
    <col min="8962" max="8962" width="18.42578125" style="247" customWidth="1"/>
    <col min="8963" max="8963" width="0" style="247" hidden="1" customWidth="1"/>
    <col min="8964" max="8964" width="1.7109375" style="247" customWidth="1"/>
    <col min="8965" max="8965" width="13.140625" style="247" customWidth="1"/>
    <col min="8966" max="8968" width="11.85546875" style="247" customWidth="1"/>
    <col min="8969" max="8969" width="11.85546875" style="247" bestFit="1" customWidth="1"/>
    <col min="8970" max="8977" width="11.85546875" style="247" customWidth="1"/>
    <col min="8978" max="8978" width="2" style="247" customWidth="1"/>
    <col min="8979" max="8983" width="0" style="247" hidden="1" customWidth="1"/>
    <col min="8984" max="8984" width="13.42578125" style="247" customWidth="1"/>
    <col min="8985" max="8985" width="15.42578125" style="247" customWidth="1"/>
    <col min="8986" max="8986" width="13.140625" style="247" customWidth="1"/>
    <col min="8987" max="8987" width="27" style="247" customWidth="1"/>
    <col min="8988" max="8989" width="8" style="247" customWidth="1"/>
    <col min="8990" max="8990" width="10.42578125" style="247" customWidth="1"/>
    <col min="8991" max="8991" width="9" style="247" customWidth="1"/>
    <col min="8992" max="9005" width="6.7109375" style="247" customWidth="1"/>
    <col min="9006" max="9006" width="10.140625" style="247" customWidth="1"/>
    <col min="9007" max="9007" width="9" style="247" customWidth="1"/>
    <col min="9008" max="9008" width="10.140625" style="247" customWidth="1"/>
    <col min="9009" max="9009" width="9.42578125" style="247" customWidth="1"/>
    <col min="9010" max="9010" width="12.7109375" style="247" customWidth="1"/>
    <col min="9011" max="9216" width="9.140625" style="247"/>
    <col min="9217" max="9217" width="71.5703125" style="247" customWidth="1"/>
    <col min="9218" max="9218" width="18.42578125" style="247" customWidth="1"/>
    <col min="9219" max="9219" width="0" style="247" hidden="1" customWidth="1"/>
    <col min="9220" max="9220" width="1.7109375" style="247" customWidth="1"/>
    <col min="9221" max="9221" width="13.140625" style="247" customWidth="1"/>
    <col min="9222" max="9224" width="11.85546875" style="247" customWidth="1"/>
    <col min="9225" max="9225" width="11.85546875" style="247" bestFit="1" customWidth="1"/>
    <col min="9226" max="9233" width="11.85546875" style="247" customWidth="1"/>
    <col min="9234" max="9234" width="2" style="247" customWidth="1"/>
    <col min="9235" max="9239" width="0" style="247" hidden="1" customWidth="1"/>
    <col min="9240" max="9240" width="13.42578125" style="247" customWidth="1"/>
    <col min="9241" max="9241" width="15.42578125" style="247" customWidth="1"/>
    <col min="9242" max="9242" width="13.140625" style="247" customWidth="1"/>
    <col min="9243" max="9243" width="27" style="247" customWidth="1"/>
    <col min="9244" max="9245" width="8" style="247" customWidth="1"/>
    <col min="9246" max="9246" width="10.42578125" style="247" customWidth="1"/>
    <col min="9247" max="9247" width="9" style="247" customWidth="1"/>
    <col min="9248" max="9261" width="6.7109375" style="247" customWidth="1"/>
    <col min="9262" max="9262" width="10.140625" style="247" customWidth="1"/>
    <col min="9263" max="9263" width="9" style="247" customWidth="1"/>
    <col min="9264" max="9264" width="10.140625" style="247" customWidth="1"/>
    <col min="9265" max="9265" width="9.42578125" style="247" customWidth="1"/>
    <col min="9266" max="9266" width="12.7109375" style="247" customWidth="1"/>
    <col min="9267" max="9472" width="9.140625" style="247"/>
    <col min="9473" max="9473" width="71.5703125" style="247" customWidth="1"/>
    <col min="9474" max="9474" width="18.42578125" style="247" customWidth="1"/>
    <col min="9475" max="9475" width="0" style="247" hidden="1" customWidth="1"/>
    <col min="9476" max="9476" width="1.7109375" style="247" customWidth="1"/>
    <col min="9477" max="9477" width="13.140625" style="247" customWidth="1"/>
    <col min="9478" max="9480" width="11.85546875" style="247" customWidth="1"/>
    <col min="9481" max="9481" width="11.85546875" style="247" bestFit="1" customWidth="1"/>
    <col min="9482" max="9489" width="11.85546875" style="247" customWidth="1"/>
    <col min="9490" max="9490" width="2" style="247" customWidth="1"/>
    <col min="9491" max="9495" width="0" style="247" hidden="1" customWidth="1"/>
    <col min="9496" max="9496" width="13.42578125" style="247" customWidth="1"/>
    <col min="9497" max="9497" width="15.42578125" style="247" customWidth="1"/>
    <col min="9498" max="9498" width="13.140625" style="247" customWidth="1"/>
    <col min="9499" max="9499" width="27" style="247" customWidth="1"/>
    <col min="9500" max="9501" width="8" style="247" customWidth="1"/>
    <col min="9502" max="9502" width="10.42578125" style="247" customWidth="1"/>
    <col min="9503" max="9503" width="9" style="247" customWidth="1"/>
    <col min="9504" max="9517" width="6.7109375" style="247" customWidth="1"/>
    <col min="9518" max="9518" width="10.140625" style="247" customWidth="1"/>
    <col min="9519" max="9519" width="9" style="247" customWidth="1"/>
    <col min="9520" max="9520" width="10.140625" style="247" customWidth="1"/>
    <col min="9521" max="9521" width="9.42578125" style="247" customWidth="1"/>
    <col min="9522" max="9522" width="12.7109375" style="247" customWidth="1"/>
    <col min="9523" max="9728" width="9.140625" style="247"/>
    <col min="9729" max="9729" width="71.5703125" style="247" customWidth="1"/>
    <col min="9730" max="9730" width="18.42578125" style="247" customWidth="1"/>
    <col min="9731" max="9731" width="0" style="247" hidden="1" customWidth="1"/>
    <col min="9732" max="9732" width="1.7109375" style="247" customWidth="1"/>
    <col min="9733" max="9733" width="13.140625" style="247" customWidth="1"/>
    <col min="9734" max="9736" width="11.85546875" style="247" customWidth="1"/>
    <col min="9737" max="9737" width="11.85546875" style="247" bestFit="1" customWidth="1"/>
    <col min="9738" max="9745" width="11.85546875" style="247" customWidth="1"/>
    <col min="9746" max="9746" width="2" style="247" customWidth="1"/>
    <col min="9747" max="9751" width="0" style="247" hidden="1" customWidth="1"/>
    <col min="9752" max="9752" width="13.42578125" style="247" customWidth="1"/>
    <col min="9753" max="9753" width="15.42578125" style="247" customWidth="1"/>
    <col min="9754" max="9754" width="13.140625" style="247" customWidth="1"/>
    <col min="9755" max="9755" width="27" style="247" customWidth="1"/>
    <col min="9756" max="9757" width="8" style="247" customWidth="1"/>
    <col min="9758" max="9758" width="10.42578125" style="247" customWidth="1"/>
    <col min="9759" max="9759" width="9" style="247" customWidth="1"/>
    <col min="9760" max="9773" width="6.7109375" style="247" customWidth="1"/>
    <col min="9774" max="9774" width="10.140625" style="247" customWidth="1"/>
    <col min="9775" max="9775" width="9" style="247" customWidth="1"/>
    <col min="9776" max="9776" width="10.140625" style="247" customWidth="1"/>
    <col min="9777" max="9777" width="9.42578125" style="247" customWidth="1"/>
    <col min="9778" max="9778" width="12.7109375" style="247" customWidth="1"/>
    <col min="9779" max="9984" width="9.140625" style="247"/>
    <col min="9985" max="9985" width="71.5703125" style="247" customWidth="1"/>
    <col min="9986" max="9986" width="18.42578125" style="247" customWidth="1"/>
    <col min="9987" max="9987" width="0" style="247" hidden="1" customWidth="1"/>
    <col min="9988" max="9988" width="1.7109375" style="247" customWidth="1"/>
    <col min="9989" max="9989" width="13.140625" style="247" customWidth="1"/>
    <col min="9990" max="9992" width="11.85546875" style="247" customWidth="1"/>
    <col min="9993" max="9993" width="11.85546875" style="247" bestFit="1" customWidth="1"/>
    <col min="9994" max="10001" width="11.85546875" style="247" customWidth="1"/>
    <col min="10002" max="10002" width="2" style="247" customWidth="1"/>
    <col min="10003" max="10007" width="0" style="247" hidden="1" customWidth="1"/>
    <col min="10008" max="10008" width="13.42578125" style="247" customWidth="1"/>
    <col min="10009" max="10009" width="15.42578125" style="247" customWidth="1"/>
    <col min="10010" max="10010" width="13.140625" style="247" customWidth="1"/>
    <col min="10011" max="10011" width="27" style="247" customWidth="1"/>
    <col min="10012" max="10013" width="8" style="247" customWidth="1"/>
    <col min="10014" max="10014" width="10.42578125" style="247" customWidth="1"/>
    <col min="10015" max="10015" width="9" style="247" customWidth="1"/>
    <col min="10016" max="10029" width="6.7109375" style="247" customWidth="1"/>
    <col min="10030" max="10030" width="10.140625" style="247" customWidth="1"/>
    <col min="10031" max="10031" width="9" style="247" customWidth="1"/>
    <col min="10032" max="10032" width="10.140625" style="247" customWidth="1"/>
    <col min="10033" max="10033" width="9.42578125" style="247" customWidth="1"/>
    <col min="10034" max="10034" width="12.7109375" style="247" customWidth="1"/>
    <col min="10035" max="10240" width="9.140625" style="247"/>
    <col min="10241" max="10241" width="71.5703125" style="247" customWidth="1"/>
    <col min="10242" max="10242" width="18.42578125" style="247" customWidth="1"/>
    <col min="10243" max="10243" width="0" style="247" hidden="1" customWidth="1"/>
    <col min="10244" max="10244" width="1.7109375" style="247" customWidth="1"/>
    <col min="10245" max="10245" width="13.140625" style="247" customWidth="1"/>
    <col min="10246" max="10248" width="11.85546875" style="247" customWidth="1"/>
    <col min="10249" max="10249" width="11.85546875" style="247" bestFit="1" customWidth="1"/>
    <col min="10250" max="10257" width="11.85546875" style="247" customWidth="1"/>
    <col min="10258" max="10258" width="2" style="247" customWidth="1"/>
    <col min="10259" max="10263" width="0" style="247" hidden="1" customWidth="1"/>
    <col min="10264" max="10264" width="13.42578125" style="247" customWidth="1"/>
    <col min="10265" max="10265" width="15.42578125" style="247" customWidth="1"/>
    <col min="10266" max="10266" width="13.140625" style="247" customWidth="1"/>
    <col min="10267" max="10267" width="27" style="247" customWidth="1"/>
    <col min="10268" max="10269" width="8" style="247" customWidth="1"/>
    <col min="10270" max="10270" width="10.42578125" style="247" customWidth="1"/>
    <col min="10271" max="10271" width="9" style="247" customWidth="1"/>
    <col min="10272" max="10285" width="6.7109375" style="247" customWidth="1"/>
    <col min="10286" max="10286" width="10.140625" style="247" customWidth="1"/>
    <col min="10287" max="10287" width="9" style="247" customWidth="1"/>
    <col min="10288" max="10288" width="10.140625" style="247" customWidth="1"/>
    <col min="10289" max="10289" width="9.42578125" style="247" customWidth="1"/>
    <col min="10290" max="10290" width="12.7109375" style="247" customWidth="1"/>
    <col min="10291" max="10496" width="9.140625" style="247"/>
    <col min="10497" max="10497" width="71.5703125" style="247" customWidth="1"/>
    <col min="10498" max="10498" width="18.42578125" style="247" customWidth="1"/>
    <col min="10499" max="10499" width="0" style="247" hidden="1" customWidth="1"/>
    <col min="10500" max="10500" width="1.7109375" style="247" customWidth="1"/>
    <col min="10501" max="10501" width="13.140625" style="247" customWidth="1"/>
    <col min="10502" max="10504" width="11.85546875" style="247" customWidth="1"/>
    <col min="10505" max="10505" width="11.85546875" style="247" bestFit="1" customWidth="1"/>
    <col min="10506" max="10513" width="11.85546875" style="247" customWidth="1"/>
    <col min="10514" max="10514" width="2" style="247" customWidth="1"/>
    <col min="10515" max="10519" width="0" style="247" hidden="1" customWidth="1"/>
    <col min="10520" max="10520" width="13.42578125" style="247" customWidth="1"/>
    <col min="10521" max="10521" width="15.42578125" style="247" customWidth="1"/>
    <col min="10522" max="10522" width="13.140625" style="247" customWidth="1"/>
    <col min="10523" max="10523" width="27" style="247" customWidth="1"/>
    <col min="10524" max="10525" width="8" style="247" customWidth="1"/>
    <col min="10526" max="10526" width="10.42578125" style="247" customWidth="1"/>
    <col min="10527" max="10527" width="9" style="247" customWidth="1"/>
    <col min="10528" max="10541" width="6.7109375" style="247" customWidth="1"/>
    <col min="10542" max="10542" width="10.140625" style="247" customWidth="1"/>
    <col min="10543" max="10543" width="9" style="247" customWidth="1"/>
    <col min="10544" max="10544" width="10.140625" style="247" customWidth="1"/>
    <col min="10545" max="10545" width="9.42578125" style="247" customWidth="1"/>
    <col min="10546" max="10546" width="12.7109375" style="247" customWidth="1"/>
    <col min="10547" max="10752" width="9.140625" style="247"/>
    <col min="10753" max="10753" width="71.5703125" style="247" customWidth="1"/>
    <col min="10754" max="10754" width="18.42578125" style="247" customWidth="1"/>
    <col min="10755" max="10755" width="0" style="247" hidden="1" customWidth="1"/>
    <col min="10756" max="10756" width="1.7109375" style="247" customWidth="1"/>
    <col min="10757" max="10757" width="13.140625" style="247" customWidth="1"/>
    <col min="10758" max="10760" width="11.85546875" style="247" customWidth="1"/>
    <col min="10761" max="10761" width="11.85546875" style="247" bestFit="1" customWidth="1"/>
    <col min="10762" max="10769" width="11.85546875" style="247" customWidth="1"/>
    <col min="10770" max="10770" width="2" style="247" customWidth="1"/>
    <col min="10771" max="10775" width="0" style="247" hidden="1" customWidth="1"/>
    <col min="10776" max="10776" width="13.42578125" style="247" customWidth="1"/>
    <col min="10777" max="10777" width="15.42578125" style="247" customWidth="1"/>
    <col min="10778" max="10778" width="13.140625" style="247" customWidth="1"/>
    <col min="10779" max="10779" width="27" style="247" customWidth="1"/>
    <col min="10780" max="10781" width="8" style="247" customWidth="1"/>
    <col min="10782" max="10782" width="10.42578125" style="247" customWidth="1"/>
    <col min="10783" max="10783" width="9" style="247" customWidth="1"/>
    <col min="10784" max="10797" width="6.7109375" style="247" customWidth="1"/>
    <col min="10798" max="10798" width="10.140625" style="247" customWidth="1"/>
    <col min="10799" max="10799" width="9" style="247" customWidth="1"/>
    <col min="10800" max="10800" width="10.140625" style="247" customWidth="1"/>
    <col min="10801" max="10801" width="9.42578125" style="247" customWidth="1"/>
    <col min="10802" max="10802" width="12.7109375" style="247" customWidth="1"/>
    <col min="10803" max="11008" width="9.140625" style="247"/>
    <col min="11009" max="11009" width="71.5703125" style="247" customWidth="1"/>
    <col min="11010" max="11010" width="18.42578125" style="247" customWidth="1"/>
    <col min="11011" max="11011" width="0" style="247" hidden="1" customWidth="1"/>
    <col min="11012" max="11012" width="1.7109375" style="247" customWidth="1"/>
    <col min="11013" max="11013" width="13.140625" style="247" customWidth="1"/>
    <col min="11014" max="11016" width="11.85546875" style="247" customWidth="1"/>
    <col min="11017" max="11017" width="11.85546875" style="247" bestFit="1" customWidth="1"/>
    <col min="11018" max="11025" width="11.85546875" style="247" customWidth="1"/>
    <col min="11026" max="11026" width="2" style="247" customWidth="1"/>
    <col min="11027" max="11031" width="0" style="247" hidden="1" customWidth="1"/>
    <col min="11032" max="11032" width="13.42578125" style="247" customWidth="1"/>
    <col min="11033" max="11033" width="15.42578125" style="247" customWidth="1"/>
    <col min="11034" max="11034" width="13.140625" style="247" customWidth="1"/>
    <col min="11035" max="11035" width="27" style="247" customWidth="1"/>
    <col min="11036" max="11037" width="8" style="247" customWidth="1"/>
    <col min="11038" max="11038" width="10.42578125" style="247" customWidth="1"/>
    <col min="11039" max="11039" width="9" style="247" customWidth="1"/>
    <col min="11040" max="11053" width="6.7109375" style="247" customWidth="1"/>
    <col min="11054" max="11054" width="10.140625" style="247" customWidth="1"/>
    <col min="11055" max="11055" width="9" style="247" customWidth="1"/>
    <col min="11056" max="11056" width="10.140625" style="247" customWidth="1"/>
    <col min="11057" max="11057" width="9.42578125" style="247" customWidth="1"/>
    <col min="11058" max="11058" width="12.7109375" style="247" customWidth="1"/>
    <col min="11059" max="11264" width="9.140625" style="247"/>
    <col min="11265" max="11265" width="71.5703125" style="247" customWidth="1"/>
    <col min="11266" max="11266" width="18.42578125" style="247" customWidth="1"/>
    <col min="11267" max="11267" width="0" style="247" hidden="1" customWidth="1"/>
    <col min="11268" max="11268" width="1.7109375" style="247" customWidth="1"/>
    <col min="11269" max="11269" width="13.140625" style="247" customWidth="1"/>
    <col min="11270" max="11272" width="11.85546875" style="247" customWidth="1"/>
    <col min="11273" max="11273" width="11.85546875" style="247" bestFit="1" customWidth="1"/>
    <col min="11274" max="11281" width="11.85546875" style="247" customWidth="1"/>
    <col min="11282" max="11282" width="2" style="247" customWidth="1"/>
    <col min="11283" max="11287" width="0" style="247" hidden="1" customWidth="1"/>
    <col min="11288" max="11288" width="13.42578125" style="247" customWidth="1"/>
    <col min="11289" max="11289" width="15.42578125" style="247" customWidth="1"/>
    <col min="11290" max="11290" width="13.140625" style="247" customWidth="1"/>
    <col min="11291" max="11291" width="27" style="247" customWidth="1"/>
    <col min="11292" max="11293" width="8" style="247" customWidth="1"/>
    <col min="11294" max="11294" width="10.42578125" style="247" customWidth="1"/>
    <col min="11295" max="11295" width="9" style="247" customWidth="1"/>
    <col min="11296" max="11309" width="6.7109375" style="247" customWidth="1"/>
    <col min="11310" max="11310" width="10.140625" style="247" customWidth="1"/>
    <col min="11311" max="11311" width="9" style="247" customWidth="1"/>
    <col min="11312" max="11312" width="10.140625" style="247" customWidth="1"/>
    <col min="11313" max="11313" width="9.42578125" style="247" customWidth="1"/>
    <col min="11314" max="11314" width="12.7109375" style="247" customWidth="1"/>
    <col min="11315" max="11520" width="9.140625" style="247"/>
    <col min="11521" max="11521" width="71.5703125" style="247" customWidth="1"/>
    <col min="11522" max="11522" width="18.42578125" style="247" customWidth="1"/>
    <col min="11523" max="11523" width="0" style="247" hidden="1" customWidth="1"/>
    <col min="11524" max="11524" width="1.7109375" style="247" customWidth="1"/>
    <col min="11525" max="11525" width="13.140625" style="247" customWidth="1"/>
    <col min="11526" max="11528" width="11.85546875" style="247" customWidth="1"/>
    <col min="11529" max="11529" width="11.85546875" style="247" bestFit="1" customWidth="1"/>
    <col min="11530" max="11537" width="11.85546875" style="247" customWidth="1"/>
    <col min="11538" max="11538" width="2" style="247" customWidth="1"/>
    <col min="11539" max="11543" width="0" style="247" hidden="1" customWidth="1"/>
    <col min="11544" max="11544" width="13.42578125" style="247" customWidth="1"/>
    <col min="11545" max="11545" width="15.42578125" style="247" customWidth="1"/>
    <col min="11546" max="11546" width="13.140625" style="247" customWidth="1"/>
    <col min="11547" max="11547" width="27" style="247" customWidth="1"/>
    <col min="11548" max="11549" width="8" style="247" customWidth="1"/>
    <col min="11550" max="11550" width="10.42578125" style="247" customWidth="1"/>
    <col min="11551" max="11551" width="9" style="247" customWidth="1"/>
    <col min="11552" max="11565" width="6.7109375" style="247" customWidth="1"/>
    <col min="11566" max="11566" width="10.140625" style="247" customWidth="1"/>
    <col min="11567" max="11567" width="9" style="247" customWidth="1"/>
    <col min="11568" max="11568" width="10.140625" style="247" customWidth="1"/>
    <col min="11569" max="11569" width="9.42578125" style="247" customWidth="1"/>
    <col min="11570" max="11570" width="12.7109375" style="247" customWidth="1"/>
    <col min="11571" max="11776" width="9.140625" style="247"/>
    <col min="11777" max="11777" width="71.5703125" style="247" customWidth="1"/>
    <col min="11778" max="11778" width="18.42578125" style="247" customWidth="1"/>
    <col min="11779" max="11779" width="0" style="247" hidden="1" customWidth="1"/>
    <col min="11780" max="11780" width="1.7109375" style="247" customWidth="1"/>
    <col min="11781" max="11781" width="13.140625" style="247" customWidth="1"/>
    <col min="11782" max="11784" width="11.85546875" style="247" customWidth="1"/>
    <col min="11785" max="11785" width="11.85546875" style="247" bestFit="1" customWidth="1"/>
    <col min="11786" max="11793" width="11.85546875" style="247" customWidth="1"/>
    <col min="11794" max="11794" width="2" style="247" customWidth="1"/>
    <col min="11795" max="11799" width="0" style="247" hidden="1" customWidth="1"/>
    <col min="11800" max="11800" width="13.42578125" style="247" customWidth="1"/>
    <col min="11801" max="11801" width="15.42578125" style="247" customWidth="1"/>
    <col min="11802" max="11802" width="13.140625" style="247" customWidth="1"/>
    <col min="11803" max="11803" width="27" style="247" customWidth="1"/>
    <col min="11804" max="11805" width="8" style="247" customWidth="1"/>
    <col min="11806" max="11806" width="10.42578125" style="247" customWidth="1"/>
    <col min="11807" max="11807" width="9" style="247" customWidth="1"/>
    <col min="11808" max="11821" width="6.7109375" style="247" customWidth="1"/>
    <col min="11822" max="11822" width="10.140625" style="247" customWidth="1"/>
    <col min="11823" max="11823" width="9" style="247" customWidth="1"/>
    <col min="11824" max="11824" width="10.140625" style="247" customWidth="1"/>
    <col min="11825" max="11825" width="9.42578125" style="247" customWidth="1"/>
    <col min="11826" max="11826" width="12.7109375" style="247" customWidth="1"/>
    <col min="11827" max="12032" width="9.140625" style="247"/>
    <col min="12033" max="12033" width="71.5703125" style="247" customWidth="1"/>
    <col min="12034" max="12034" width="18.42578125" style="247" customWidth="1"/>
    <col min="12035" max="12035" width="0" style="247" hidden="1" customWidth="1"/>
    <col min="12036" max="12036" width="1.7109375" style="247" customWidth="1"/>
    <col min="12037" max="12037" width="13.140625" style="247" customWidth="1"/>
    <col min="12038" max="12040" width="11.85546875" style="247" customWidth="1"/>
    <col min="12041" max="12041" width="11.85546875" style="247" bestFit="1" customWidth="1"/>
    <col min="12042" max="12049" width="11.85546875" style="247" customWidth="1"/>
    <col min="12050" max="12050" width="2" style="247" customWidth="1"/>
    <col min="12051" max="12055" width="0" style="247" hidden="1" customWidth="1"/>
    <col min="12056" max="12056" width="13.42578125" style="247" customWidth="1"/>
    <col min="12057" max="12057" width="15.42578125" style="247" customWidth="1"/>
    <col min="12058" max="12058" width="13.140625" style="247" customWidth="1"/>
    <col min="12059" max="12059" width="27" style="247" customWidth="1"/>
    <col min="12060" max="12061" width="8" style="247" customWidth="1"/>
    <col min="12062" max="12062" width="10.42578125" style="247" customWidth="1"/>
    <col min="12063" max="12063" width="9" style="247" customWidth="1"/>
    <col min="12064" max="12077" width="6.7109375" style="247" customWidth="1"/>
    <col min="12078" max="12078" width="10.140625" style="247" customWidth="1"/>
    <col min="12079" max="12079" width="9" style="247" customWidth="1"/>
    <col min="12080" max="12080" width="10.140625" style="247" customWidth="1"/>
    <col min="12081" max="12081" width="9.42578125" style="247" customWidth="1"/>
    <col min="12082" max="12082" width="12.7109375" style="247" customWidth="1"/>
    <col min="12083" max="12288" width="9.140625" style="247"/>
    <col min="12289" max="12289" width="71.5703125" style="247" customWidth="1"/>
    <col min="12290" max="12290" width="18.42578125" style="247" customWidth="1"/>
    <col min="12291" max="12291" width="0" style="247" hidden="1" customWidth="1"/>
    <col min="12292" max="12292" width="1.7109375" style="247" customWidth="1"/>
    <col min="12293" max="12293" width="13.140625" style="247" customWidth="1"/>
    <col min="12294" max="12296" width="11.85546875" style="247" customWidth="1"/>
    <col min="12297" max="12297" width="11.85546875" style="247" bestFit="1" customWidth="1"/>
    <col min="12298" max="12305" width="11.85546875" style="247" customWidth="1"/>
    <col min="12306" max="12306" width="2" style="247" customWidth="1"/>
    <col min="12307" max="12311" width="0" style="247" hidden="1" customWidth="1"/>
    <col min="12312" max="12312" width="13.42578125" style="247" customWidth="1"/>
    <col min="12313" max="12313" width="15.42578125" style="247" customWidth="1"/>
    <col min="12314" max="12314" width="13.140625" style="247" customWidth="1"/>
    <col min="12315" max="12315" width="27" style="247" customWidth="1"/>
    <col min="12316" max="12317" width="8" style="247" customWidth="1"/>
    <col min="12318" max="12318" width="10.42578125" style="247" customWidth="1"/>
    <col min="12319" max="12319" width="9" style="247" customWidth="1"/>
    <col min="12320" max="12333" width="6.7109375" style="247" customWidth="1"/>
    <col min="12334" max="12334" width="10.140625" style="247" customWidth="1"/>
    <col min="12335" max="12335" width="9" style="247" customWidth="1"/>
    <col min="12336" max="12336" width="10.140625" style="247" customWidth="1"/>
    <col min="12337" max="12337" width="9.42578125" style="247" customWidth="1"/>
    <col min="12338" max="12338" width="12.7109375" style="247" customWidth="1"/>
    <col min="12339" max="12544" width="9.140625" style="247"/>
    <col min="12545" max="12545" width="71.5703125" style="247" customWidth="1"/>
    <col min="12546" max="12546" width="18.42578125" style="247" customWidth="1"/>
    <col min="12547" max="12547" width="0" style="247" hidden="1" customWidth="1"/>
    <col min="12548" max="12548" width="1.7109375" style="247" customWidth="1"/>
    <col min="12549" max="12549" width="13.140625" style="247" customWidth="1"/>
    <col min="12550" max="12552" width="11.85546875" style="247" customWidth="1"/>
    <col min="12553" max="12553" width="11.85546875" style="247" bestFit="1" customWidth="1"/>
    <col min="12554" max="12561" width="11.85546875" style="247" customWidth="1"/>
    <col min="12562" max="12562" width="2" style="247" customWidth="1"/>
    <col min="12563" max="12567" width="0" style="247" hidden="1" customWidth="1"/>
    <col min="12568" max="12568" width="13.42578125" style="247" customWidth="1"/>
    <col min="12569" max="12569" width="15.42578125" style="247" customWidth="1"/>
    <col min="12570" max="12570" width="13.140625" style="247" customWidth="1"/>
    <col min="12571" max="12571" width="27" style="247" customWidth="1"/>
    <col min="12572" max="12573" width="8" style="247" customWidth="1"/>
    <col min="12574" max="12574" width="10.42578125" style="247" customWidth="1"/>
    <col min="12575" max="12575" width="9" style="247" customWidth="1"/>
    <col min="12576" max="12589" width="6.7109375" style="247" customWidth="1"/>
    <col min="12590" max="12590" width="10.140625" style="247" customWidth="1"/>
    <col min="12591" max="12591" width="9" style="247" customWidth="1"/>
    <col min="12592" max="12592" width="10.140625" style="247" customWidth="1"/>
    <col min="12593" max="12593" width="9.42578125" style="247" customWidth="1"/>
    <col min="12594" max="12594" width="12.7109375" style="247" customWidth="1"/>
    <col min="12595" max="12800" width="9.140625" style="247"/>
    <col min="12801" max="12801" width="71.5703125" style="247" customWidth="1"/>
    <col min="12802" max="12802" width="18.42578125" style="247" customWidth="1"/>
    <col min="12803" max="12803" width="0" style="247" hidden="1" customWidth="1"/>
    <col min="12804" max="12804" width="1.7109375" style="247" customWidth="1"/>
    <col min="12805" max="12805" width="13.140625" style="247" customWidth="1"/>
    <col min="12806" max="12808" width="11.85546875" style="247" customWidth="1"/>
    <col min="12809" max="12809" width="11.85546875" style="247" bestFit="1" customWidth="1"/>
    <col min="12810" max="12817" width="11.85546875" style="247" customWidth="1"/>
    <col min="12818" max="12818" width="2" style="247" customWidth="1"/>
    <col min="12819" max="12823" width="0" style="247" hidden="1" customWidth="1"/>
    <col min="12824" max="12824" width="13.42578125" style="247" customWidth="1"/>
    <col min="12825" max="12825" width="15.42578125" style="247" customWidth="1"/>
    <col min="12826" max="12826" width="13.140625" style="247" customWidth="1"/>
    <col min="12827" max="12827" width="27" style="247" customWidth="1"/>
    <col min="12828" max="12829" width="8" style="247" customWidth="1"/>
    <col min="12830" max="12830" width="10.42578125" style="247" customWidth="1"/>
    <col min="12831" max="12831" width="9" style="247" customWidth="1"/>
    <col min="12832" max="12845" width="6.7109375" style="247" customWidth="1"/>
    <col min="12846" max="12846" width="10.140625" style="247" customWidth="1"/>
    <col min="12847" max="12847" width="9" style="247" customWidth="1"/>
    <col min="12848" max="12848" width="10.140625" style="247" customWidth="1"/>
    <col min="12849" max="12849" width="9.42578125" style="247" customWidth="1"/>
    <col min="12850" max="12850" width="12.7109375" style="247" customWidth="1"/>
    <col min="12851" max="13056" width="9.140625" style="247"/>
    <col min="13057" max="13057" width="71.5703125" style="247" customWidth="1"/>
    <col min="13058" max="13058" width="18.42578125" style="247" customWidth="1"/>
    <col min="13059" max="13059" width="0" style="247" hidden="1" customWidth="1"/>
    <col min="13060" max="13060" width="1.7109375" style="247" customWidth="1"/>
    <col min="13061" max="13061" width="13.140625" style="247" customWidth="1"/>
    <col min="13062" max="13064" width="11.85546875" style="247" customWidth="1"/>
    <col min="13065" max="13065" width="11.85546875" style="247" bestFit="1" customWidth="1"/>
    <col min="13066" max="13073" width="11.85546875" style="247" customWidth="1"/>
    <col min="13074" max="13074" width="2" style="247" customWidth="1"/>
    <col min="13075" max="13079" width="0" style="247" hidden="1" customWidth="1"/>
    <col min="13080" max="13080" width="13.42578125" style="247" customWidth="1"/>
    <col min="13081" max="13081" width="15.42578125" style="247" customWidth="1"/>
    <col min="13082" max="13082" width="13.140625" style="247" customWidth="1"/>
    <col min="13083" max="13083" width="27" style="247" customWidth="1"/>
    <col min="13084" max="13085" width="8" style="247" customWidth="1"/>
    <col min="13086" max="13086" width="10.42578125" style="247" customWidth="1"/>
    <col min="13087" max="13087" width="9" style="247" customWidth="1"/>
    <col min="13088" max="13101" width="6.7109375" style="247" customWidth="1"/>
    <col min="13102" max="13102" width="10.140625" style="247" customWidth="1"/>
    <col min="13103" max="13103" width="9" style="247" customWidth="1"/>
    <col min="13104" max="13104" width="10.140625" style="247" customWidth="1"/>
    <col min="13105" max="13105" width="9.42578125" style="247" customWidth="1"/>
    <col min="13106" max="13106" width="12.7109375" style="247" customWidth="1"/>
    <col min="13107" max="13312" width="9.140625" style="247"/>
    <col min="13313" max="13313" width="71.5703125" style="247" customWidth="1"/>
    <col min="13314" max="13314" width="18.42578125" style="247" customWidth="1"/>
    <col min="13315" max="13315" width="0" style="247" hidden="1" customWidth="1"/>
    <col min="13316" max="13316" width="1.7109375" style="247" customWidth="1"/>
    <col min="13317" max="13317" width="13.140625" style="247" customWidth="1"/>
    <col min="13318" max="13320" width="11.85546875" style="247" customWidth="1"/>
    <col min="13321" max="13321" width="11.85546875" style="247" bestFit="1" customWidth="1"/>
    <col min="13322" max="13329" width="11.85546875" style="247" customWidth="1"/>
    <col min="13330" max="13330" width="2" style="247" customWidth="1"/>
    <col min="13331" max="13335" width="0" style="247" hidden="1" customWidth="1"/>
    <col min="13336" max="13336" width="13.42578125" style="247" customWidth="1"/>
    <col min="13337" max="13337" width="15.42578125" style="247" customWidth="1"/>
    <col min="13338" max="13338" width="13.140625" style="247" customWidth="1"/>
    <col min="13339" max="13339" width="27" style="247" customWidth="1"/>
    <col min="13340" max="13341" width="8" style="247" customWidth="1"/>
    <col min="13342" max="13342" width="10.42578125" style="247" customWidth="1"/>
    <col min="13343" max="13343" width="9" style="247" customWidth="1"/>
    <col min="13344" max="13357" width="6.7109375" style="247" customWidth="1"/>
    <col min="13358" max="13358" width="10.140625" style="247" customWidth="1"/>
    <col min="13359" max="13359" width="9" style="247" customWidth="1"/>
    <col min="13360" max="13360" width="10.140625" style="247" customWidth="1"/>
    <col min="13361" max="13361" width="9.42578125" style="247" customWidth="1"/>
    <col min="13362" max="13362" width="12.7109375" style="247" customWidth="1"/>
    <col min="13363" max="13568" width="9.140625" style="247"/>
    <col min="13569" max="13569" width="71.5703125" style="247" customWidth="1"/>
    <col min="13570" max="13570" width="18.42578125" style="247" customWidth="1"/>
    <col min="13571" max="13571" width="0" style="247" hidden="1" customWidth="1"/>
    <col min="13572" max="13572" width="1.7109375" style="247" customWidth="1"/>
    <col min="13573" max="13573" width="13.140625" style="247" customWidth="1"/>
    <col min="13574" max="13576" width="11.85546875" style="247" customWidth="1"/>
    <col min="13577" max="13577" width="11.85546875" style="247" bestFit="1" customWidth="1"/>
    <col min="13578" max="13585" width="11.85546875" style="247" customWidth="1"/>
    <col min="13586" max="13586" width="2" style="247" customWidth="1"/>
    <col min="13587" max="13591" width="0" style="247" hidden="1" customWidth="1"/>
    <col min="13592" max="13592" width="13.42578125" style="247" customWidth="1"/>
    <col min="13593" max="13593" width="15.42578125" style="247" customWidth="1"/>
    <col min="13594" max="13594" width="13.140625" style="247" customWidth="1"/>
    <col min="13595" max="13595" width="27" style="247" customWidth="1"/>
    <col min="13596" max="13597" width="8" style="247" customWidth="1"/>
    <col min="13598" max="13598" width="10.42578125" style="247" customWidth="1"/>
    <col min="13599" max="13599" width="9" style="247" customWidth="1"/>
    <col min="13600" max="13613" width="6.7109375" style="247" customWidth="1"/>
    <col min="13614" max="13614" width="10.140625" style="247" customWidth="1"/>
    <col min="13615" max="13615" width="9" style="247" customWidth="1"/>
    <col min="13616" max="13616" width="10.140625" style="247" customWidth="1"/>
    <col min="13617" max="13617" width="9.42578125" style="247" customWidth="1"/>
    <col min="13618" max="13618" width="12.7109375" style="247" customWidth="1"/>
    <col min="13619" max="13824" width="9.140625" style="247"/>
    <col min="13825" max="13825" width="71.5703125" style="247" customWidth="1"/>
    <col min="13826" max="13826" width="18.42578125" style="247" customWidth="1"/>
    <col min="13827" max="13827" width="0" style="247" hidden="1" customWidth="1"/>
    <col min="13828" max="13828" width="1.7109375" style="247" customWidth="1"/>
    <col min="13829" max="13829" width="13.140625" style="247" customWidth="1"/>
    <col min="13830" max="13832" width="11.85546875" style="247" customWidth="1"/>
    <col min="13833" max="13833" width="11.85546875" style="247" bestFit="1" customWidth="1"/>
    <col min="13834" max="13841" width="11.85546875" style="247" customWidth="1"/>
    <col min="13842" max="13842" width="2" style="247" customWidth="1"/>
    <col min="13843" max="13847" width="0" style="247" hidden="1" customWidth="1"/>
    <col min="13848" max="13848" width="13.42578125" style="247" customWidth="1"/>
    <col min="13849" max="13849" width="15.42578125" style="247" customWidth="1"/>
    <col min="13850" max="13850" width="13.140625" style="247" customWidth="1"/>
    <col min="13851" max="13851" width="27" style="247" customWidth="1"/>
    <col min="13852" max="13853" width="8" style="247" customWidth="1"/>
    <col min="13854" max="13854" width="10.42578125" style="247" customWidth="1"/>
    <col min="13855" max="13855" width="9" style="247" customWidth="1"/>
    <col min="13856" max="13869" width="6.7109375" style="247" customWidth="1"/>
    <col min="13870" max="13870" width="10.140625" style="247" customWidth="1"/>
    <col min="13871" max="13871" width="9" style="247" customWidth="1"/>
    <col min="13872" max="13872" width="10.140625" style="247" customWidth="1"/>
    <col min="13873" max="13873" width="9.42578125" style="247" customWidth="1"/>
    <col min="13874" max="13874" width="12.7109375" style="247" customWidth="1"/>
    <col min="13875" max="14080" width="9.140625" style="247"/>
    <col min="14081" max="14081" width="71.5703125" style="247" customWidth="1"/>
    <col min="14082" max="14082" width="18.42578125" style="247" customWidth="1"/>
    <col min="14083" max="14083" width="0" style="247" hidden="1" customWidth="1"/>
    <col min="14084" max="14084" width="1.7109375" style="247" customWidth="1"/>
    <col min="14085" max="14085" width="13.140625" style="247" customWidth="1"/>
    <col min="14086" max="14088" width="11.85546875" style="247" customWidth="1"/>
    <col min="14089" max="14089" width="11.85546875" style="247" bestFit="1" customWidth="1"/>
    <col min="14090" max="14097" width="11.85546875" style="247" customWidth="1"/>
    <col min="14098" max="14098" width="2" style="247" customWidth="1"/>
    <col min="14099" max="14103" width="0" style="247" hidden="1" customWidth="1"/>
    <col min="14104" max="14104" width="13.42578125" style="247" customWidth="1"/>
    <col min="14105" max="14105" width="15.42578125" style="247" customWidth="1"/>
    <col min="14106" max="14106" width="13.140625" style="247" customWidth="1"/>
    <col min="14107" max="14107" width="27" style="247" customWidth="1"/>
    <col min="14108" max="14109" width="8" style="247" customWidth="1"/>
    <col min="14110" max="14110" width="10.42578125" style="247" customWidth="1"/>
    <col min="14111" max="14111" width="9" style="247" customWidth="1"/>
    <col min="14112" max="14125" width="6.7109375" style="247" customWidth="1"/>
    <col min="14126" max="14126" width="10.140625" style="247" customWidth="1"/>
    <col min="14127" max="14127" width="9" style="247" customWidth="1"/>
    <col min="14128" max="14128" width="10.140625" style="247" customWidth="1"/>
    <col min="14129" max="14129" width="9.42578125" style="247" customWidth="1"/>
    <col min="14130" max="14130" width="12.7109375" style="247" customWidth="1"/>
    <col min="14131" max="14336" width="9.140625" style="247"/>
    <col min="14337" max="14337" width="71.5703125" style="247" customWidth="1"/>
    <col min="14338" max="14338" width="18.42578125" style="247" customWidth="1"/>
    <col min="14339" max="14339" width="0" style="247" hidden="1" customWidth="1"/>
    <col min="14340" max="14340" width="1.7109375" style="247" customWidth="1"/>
    <col min="14341" max="14341" width="13.140625" style="247" customWidth="1"/>
    <col min="14342" max="14344" width="11.85546875" style="247" customWidth="1"/>
    <col min="14345" max="14345" width="11.85546875" style="247" bestFit="1" customWidth="1"/>
    <col min="14346" max="14353" width="11.85546875" style="247" customWidth="1"/>
    <col min="14354" max="14354" width="2" style="247" customWidth="1"/>
    <col min="14355" max="14359" width="0" style="247" hidden="1" customWidth="1"/>
    <col min="14360" max="14360" width="13.42578125" style="247" customWidth="1"/>
    <col min="14361" max="14361" width="15.42578125" style="247" customWidth="1"/>
    <col min="14362" max="14362" width="13.140625" style="247" customWidth="1"/>
    <col min="14363" max="14363" width="27" style="247" customWidth="1"/>
    <col min="14364" max="14365" width="8" style="247" customWidth="1"/>
    <col min="14366" max="14366" width="10.42578125" style="247" customWidth="1"/>
    <col min="14367" max="14367" width="9" style="247" customWidth="1"/>
    <col min="14368" max="14381" width="6.7109375" style="247" customWidth="1"/>
    <col min="14382" max="14382" width="10.140625" style="247" customWidth="1"/>
    <col min="14383" max="14383" width="9" style="247" customWidth="1"/>
    <col min="14384" max="14384" width="10.140625" style="247" customWidth="1"/>
    <col min="14385" max="14385" width="9.42578125" style="247" customWidth="1"/>
    <col min="14386" max="14386" width="12.7109375" style="247" customWidth="1"/>
    <col min="14387" max="14592" width="9.140625" style="247"/>
    <col min="14593" max="14593" width="71.5703125" style="247" customWidth="1"/>
    <col min="14594" max="14594" width="18.42578125" style="247" customWidth="1"/>
    <col min="14595" max="14595" width="0" style="247" hidden="1" customWidth="1"/>
    <col min="14596" max="14596" width="1.7109375" style="247" customWidth="1"/>
    <col min="14597" max="14597" width="13.140625" style="247" customWidth="1"/>
    <col min="14598" max="14600" width="11.85546875" style="247" customWidth="1"/>
    <col min="14601" max="14601" width="11.85546875" style="247" bestFit="1" customWidth="1"/>
    <col min="14602" max="14609" width="11.85546875" style="247" customWidth="1"/>
    <col min="14610" max="14610" width="2" style="247" customWidth="1"/>
    <col min="14611" max="14615" width="0" style="247" hidden="1" customWidth="1"/>
    <col min="14616" max="14616" width="13.42578125" style="247" customWidth="1"/>
    <col min="14617" max="14617" width="15.42578125" style="247" customWidth="1"/>
    <col min="14618" max="14618" width="13.140625" style="247" customWidth="1"/>
    <col min="14619" max="14619" width="27" style="247" customWidth="1"/>
    <col min="14620" max="14621" width="8" style="247" customWidth="1"/>
    <col min="14622" max="14622" width="10.42578125" style="247" customWidth="1"/>
    <col min="14623" max="14623" width="9" style="247" customWidth="1"/>
    <col min="14624" max="14637" width="6.7109375" style="247" customWidth="1"/>
    <col min="14638" max="14638" width="10.140625" style="247" customWidth="1"/>
    <col min="14639" max="14639" width="9" style="247" customWidth="1"/>
    <col min="14640" max="14640" width="10.140625" style="247" customWidth="1"/>
    <col min="14641" max="14641" width="9.42578125" style="247" customWidth="1"/>
    <col min="14642" max="14642" width="12.7109375" style="247" customWidth="1"/>
    <col min="14643" max="14848" width="9.140625" style="247"/>
    <col min="14849" max="14849" width="71.5703125" style="247" customWidth="1"/>
    <col min="14850" max="14850" width="18.42578125" style="247" customWidth="1"/>
    <col min="14851" max="14851" width="0" style="247" hidden="1" customWidth="1"/>
    <col min="14852" max="14852" width="1.7109375" style="247" customWidth="1"/>
    <col min="14853" max="14853" width="13.140625" style="247" customWidth="1"/>
    <col min="14854" max="14856" width="11.85546875" style="247" customWidth="1"/>
    <col min="14857" max="14857" width="11.85546875" style="247" bestFit="1" customWidth="1"/>
    <col min="14858" max="14865" width="11.85546875" style="247" customWidth="1"/>
    <col min="14866" max="14866" width="2" style="247" customWidth="1"/>
    <col min="14867" max="14871" width="0" style="247" hidden="1" customWidth="1"/>
    <col min="14872" max="14872" width="13.42578125" style="247" customWidth="1"/>
    <col min="14873" max="14873" width="15.42578125" style="247" customWidth="1"/>
    <col min="14874" max="14874" width="13.140625" style="247" customWidth="1"/>
    <col min="14875" max="14875" width="27" style="247" customWidth="1"/>
    <col min="14876" max="14877" width="8" style="247" customWidth="1"/>
    <col min="14878" max="14878" width="10.42578125" style="247" customWidth="1"/>
    <col min="14879" max="14879" width="9" style="247" customWidth="1"/>
    <col min="14880" max="14893" width="6.7109375" style="247" customWidth="1"/>
    <col min="14894" max="14894" width="10.140625" style="247" customWidth="1"/>
    <col min="14895" max="14895" width="9" style="247" customWidth="1"/>
    <col min="14896" max="14896" width="10.140625" style="247" customWidth="1"/>
    <col min="14897" max="14897" width="9.42578125" style="247" customWidth="1"/>
    <col min="14898" max="14898" width="12.7109375" style="247" customWidth="1"/>
    <col min="14899" max="15104" width="9.140625" style="247"/>
    <col min="15105" max="15105" width="71.5703125" style="247" customWidth="1"/>
    <col min="15106" max="15106" width="18.42578125" style="247" customWidth="1"/>
    <col min="15107" max="15107" width="0" style="247" hidden="1" customWidth="1"/>
    <col min="15108" max="15108" width="1.7109375" style="247" customWidth="1"/>
    <col min="15109" max="15109" width="13.140625" style="247" customWidth="1"/>
    <col min="15110" max="15112" width="11.85546875" style="247" customWidth="1"/>
    <col min="15113" max="15113" width="11.85546875" style="247" bestFit="1" customWidth="1"/>
    <col min="15114" max="15121" width="11.85546875" style="247" customWidth="1"/>
    <col min="15122" max="15122" width="2" style="247" customWidth="1"/>
    <col min="15123" max="15127" width="0" style="247" hidden="1" customWidth="1"/>
    <col min="15128" max="15128" width="13.42578125" style="247" customWidth="1"/>
    <col min="15129" max="15129" width="15.42578125" style="247" customWidth="1"/>
    <col min="15130" max="15130" width="13.140625" style="247" customWidth="1"/>
    <col min="15131" max="15131" width="27" style="247" customWidth="1"/>
    <col min="15132" max="15133" width="8" style="247" customWidth="1"/>
    <col min="15134" max="15134" width="10.42578125" style="247" customWidth="1"/>
    <col min="15135" max="15135" width="9" style="247" customWidth="1"/>
    <col min="15136" max="15149" width="6.7109375" style="247" customWidth="1"/>
    <col min="15150" max="15150" width="10.140625" style="247" customWidth="1"/>
    <col min="15151" max="15151" width="9" style="247" customWidth="1"/>
    <col min="15152" max="15152" width="10.140625" style="247" customWidth="1"/>
    <col min="15153" max="15153" width="9.42578125" style="247" customWidth="1"/>
    <col min="15154" max="15154" width="12.7109375" style="247" customWidth="1"/>
    <col min="15155" max="15360" width="9.140625" style="247"/>
    <col min="15361" max="15361" width="71.5703125" style="247" customWidth="1"/>
    <col min="15362" max="15362" width="18.42578125" style="247" customWidth="1"/>
    <col min="15363" max="15363" width="0" style="247" hidden="1" customWidth="1"/>
    <col min="15364" max="15364" width="1.7109375" style="247" customWidth="1"/>
    <col min="15365" max="15365" width="13.140625" style="247" customWidth="1"/>
    <col min="15366" max="15368" width="11.85546875" style="247" customWidth="1"/>
    <col min="15369" max="15369" width="11.85546875" style="247" bestFit="1" customWidth="1"/>
    <col min="15370" max="15377" width="11.85546875" style="247" customWidth="1"/>
    <col min="15378" max="15378" width="2" style="247" customWidth="1"/>
    <col min="15379" max="15383" width="0" style="247" hidden="1" customWidth="1"/>
    <col min="15384" max="15384" width="13.42578125" style="247" customWidth="1"/>
    <col min="15385" max="15385" width="15.42578125" style="247" customWidth="1"/>
    <col min="15386" max="15386" width="13.140625" style="247" customWidth="1"/>
    <col min="15387" max="15387" width="27" style="247" customWidth="1"/>
    <col min="15388" max="15389" width="8" style="247" customWidth="1"/>
    <col min="15390" max="15390" width="10.42578125" style="247" customWidth="1"/>
    <col min="15391" max="15391" width="9" style="247" customWidth="1"/>
    <col min="15392" max="15405" width="6.7109375" style="247" customWidth="1"/>
    <col min="15406" max="15406" width="10.140625" style="247" customWidth="1"/>
    <col min="15407" max="15407" width="9" style="247" customWidth="1"/>
    <col min="15408" max="15408" width="10.140625" style="247" customWidth="1"/>
    <col min="15409" max="15409" width="9.42578125" style="247" customWidth="1"/>
    <col min="15410" max="15410" width="12.7109375" style="247" customWidth="1"/>
    <col min="15411" max="15616" width="9.140625" style="247"/>
    <col min="15617" max="15617" width="71.5703125" style="247" customWidth="1"/>
    <col min="15618" max="15618" width="18.42578125" style="247" customWidth="1"/>
    <col min="15619" max="15619" width="0" style="247" hidden="1" customWidth="1"/>
    <col min="15620" max="15620" width="1.7109375" style="247" customWidth="1"/>
    <col min="15621" max="15621" width="13.140625" style="247" customWidth="1"/>
    <col min="15622" max="15624" width="11.85546875" style="247" customWidth="1"/>
    <col min="15625" max="15625" width="11.85546875" style="247" bestFit="1" customWidth="1"/>
    <col min="15626" max="15633" width="11.85546875" style="247" customWidth="1"/>
    <col min="15634" max="15634" width="2" style="247" customWidth="1"/>
    <col min="15635" max="15639" width="0" style="247" hidden="1" customWidth="1"/>
    <col min="15640" max="15640" width="13.42578125" style="247" customWidth="1"/>
    <col min="15641" max="15641" width="15.42578125" style="247" customWidth="1"/>
    <col min="15642" max="15642" width="13.140625" style="247" customWidth="1"/>
    <col min="15643" max="15643" width="27" style="247" customWidth="1"/>
    <col min="15644" max="15645" width="8" style="247" customWidth="1"/>
    <col min="15646" max="15646" width="10.42578125" style="247" customWidth="1"/>
    <col min="15647" max="15647" width="9" style="247" customWidth="1"/>
    <col min="15648" max="15661" width="6.7109375" style="247" customWidth="1"/>
    <col min="15662" max="15662" width="10.140625" style="247" customWidth="1"/>
    <col min="15663" max="15663" width="9" style="247" customWidth="1"/>
    <col min="15664" max="15664" width="10.140625" style="247" customWidth="1"/>
    <col min="15665" max="15665" width="9.42578125" style="247" customWidth="1"/>
    <col min="15666" max="15666" width="12.7109375" style="247" customWidth="1"/>
    <col min="15667" max="15872" width="9.140625" style="247"/>
    <col min="15873" max="15873" width="71.5703125" style="247" customWidth="1"/>
    <col min="15874" max="15874" width="18.42578125" style="247" customWidth="1"/>
    <col min="15875" max="15875" width="0" style="247" hidden="1" customWidth="1"/>
    <col min="15876" max="15876" width="1.7109375" style="247" customWidth="1"/>
    <col min="15877" max="15877" width="13.140625" style="247" customWidth="1"/>
    <col min="15878" max="15880" width="11.85546875" style="247" customWidth="1"/>
    <col min="15881" max="15881" width="11.85546875" style="247" bestFit="1" customWidth="1"/>
    <col min="15882" max="15889" width="11.85546875" style="247" customWidth="1"/>
    <col min="15890" max="15890" width="2" style="247" customWidth="1"/>
    <col min="15891" max="15895" width="0" style="247" hidden="1" customWidth="1"/>
    <col min="15896" max="15896" width="13.42578125" style="247" customWidth="1"/>
    <col min="15897" max="15897" width="15.42578125" style="247" customWidth="1"/>
    <col min="15898" max="15898" width="13.140625" style="247" customWidth="1"/>
    <col min="15899" max="15899" width="27" style="247" customWidth="1"/>
    <col min="15900" max="15901" width="8" style="247" customWidth="1"/>
    <col min="15902" max="15902" width="10.42578125" style="247" customWidth="1"/>
    <col min="15903" max="15903" width="9" style="247" customWidth="1"/>
    <col min="15904" max="15917" width="6.7109375" style="247" customWidth="1"/>
    <col min="15918" max="15918" width="10.140625" style="247" customWidth="1"/>
    <col min="15919" max="15919" width="9" style="247" customWidth="1"/>
    <col min="15920" max="15920" width="10.140625" style="247" customWidth="1"/>
    <col min="15921" max="15921" width="9.42578125" style="247" customWidth="1"/>
    <col min="15922" max="15922" width="12.7109375" style="247" customWidth="1"/>
    <col min="15923" max="16128" width="9.140625" style="247"/>
    <col min="16129" max="16129" width="71.5703125" style="247" customWidth="1"/>
    <col min="16130" max="16130" width="18.42578125" style="247" customWidth="1"/>
    <col min="16131" max="16131" width="0" style="247" hidden="1" customWidth="1"/>
    <col min="16132" max="16132" width="1.7109375" style="247" customWidth="1"/>
    <col min="16133" max="16133" width="13.140625" style="247" customWidth="1"/>
    <col min="16134" max="16136" width="11.85546875" style="247" customWidth="1"/>
    <col min="16137" max="16137" width="11.85546875" style="247" bestFit="1" customWidth="1"/>
    <col min="16138" max="16145" width="11.85546875" style="247" customWidth="1"/>
    <col min="16146" max="16146" width="2" style="247" customWidth="1"/>
    <col min="16147" max="16151" width="0" style="247" hidden="1" customWidth="1"/>
    <col min="16152" max="16152" width="13.42578125" style="247" customWidth="1"/>
    <col min="16153" max="16153" width="15.42578125" style="247" customWidth="1"/>
    <col min="16154" max="16154" width="13.140625" style="247" customWidth="1"/>
    <col min="16155" max="16155" width="27" style="247" customWidth="1"/>
    <col min="16156" max="16157" width="8" style="247" customWidth="1"/>
    <col min="16158" max="16158" width="10.42578125" style="247" customWidth="1"/>
    <col min="16159" max="16159" width="9" style="247" customWidth="1"/>
    <col min="16160" max="16173" width="6.7109375" style="247" customWidth="1"/>
    <col min="16174" max="16174" width="10.140625" style="247" customWidth="1"/>
    <col min="16175" max="16175" width="9" style="247" customWidth="1"/>
    <col min="16176" max="16176" width="10.140625" style="247" customWidth="1"/>
    <col min="16177" max="16177" width="9.42578125" style="247" customWidth="1"/>
    <col min="16178" max="16178" width="12.7109375" style="247" customWidth="1"/>
    <col min="16179" max="16384" width="9.140625" style="247"/>
  </cols>
  <sheetData>
    <row r="1" spans="1:91" ht="6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5"/>
      <c r="AY1" s="246"/>
      <c r="AZ1" s="246"/>
      <c r="BA1" s="246"/>
      <c r="BB1" s="246"/>
      <c r="BC1" s="246"/>
    </row>
    <row r="2" spans="1:91" hidden="1">
      <c r="A2" s="248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5"/>
      <c r="AY2" s="246"/>
      <c r="AZ2" s="246"/>
      <c r="BA2" s="246"/>
      <c r="BB2" s="246"/>
      <c r="BC2" s="246"/>
    </row>
    <row r="3" spans="1:91" ht="15" hidden="1">
      <c r="A3" s="249"/>
      <c r="B3" s="245"/>
      <c r="C3" s="245"/>
      <c r="D3" s="245"/>
      <c r="E3" s="245"/>
      <c r="F3" s="245"/>
      <c r="G3" s="245"/>
      <c r="H3" s="250"/>
      <c r="I3" s="250"/>
      <c r="J3" s="250"/>
      <c r="K3" s="245"/>
      <c r="L3" s="245"/>
      <c r="M3" s="246"/>
      <c r="N3" s="251"/>
      <c r="O3" s="251"/>
      <c r="P3" s="251"/>
      <c r="Q3" s="251"/>
      <c r="R3" s="251"/>
      <c r="S3" s="251"/>
      <c r="T3" s="251"/>
      <c r="U3" s="251"/>
      <c r="V3" s="251"/>
      <c r="W3" s="245"/>
      <c r="X3" s="245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52"/>
    </row>
    <row r="4" spans="1:91" hidden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X4" s="246"/>
      <c r="AY4" s="246"/>
      <c r="AZ4" s="246"/>
      <c r="BA4" s="246"/>
      <c r="BB4" s="246"/>
    </row>
    <row r="5" spans="1:91" hidden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48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</row>
    <row r="6" spans="1:91" ht="13.5" customHeight="1">
      <c r="A6" s="254"/>
      <c r="B6" s="255"/>
      <c r="C6" s="255"/>
      <c r="D6" s="255"/>
      <c r="E6" s="255"/>
      <c r="F6" s="256"/>
      <c r="G6" s="257"/>
      <c r="H6" s="258"/>
      <c r="I6" s="259"/>
      <c r="J6" s="259"/>
      <c r="K6" s="260"/>
      <c r="L6" s="260"/>
      <c r="M6" s="261"/>
      <c r="N6" s="262"/>
      <c r="O6" s="262"/>
      <c r="P6" s="262"/>
      <c r="Q6" s="263"/>
      <c r="R6" s="263"/>
      <c r="S6" s="263"/>
      <c r="T6" s="263"/>
      <c r="U6" s="263"/>
      <c r="V6" s="263"/>
      <c r="W6" s="264"/>
      <c r="X6" s="264"/>
      <c r="Y6" s="246"/>
      <c r="AX6" s="265"/>
    </row>
    <row r="7" spans="1:91" ht="26.25">
      <c r="A7" s="255"/>
      <c r="B7" s="255"/>
      <c r="C7" s="255"/>
      <c r="D7" s="255"/>
      <c r="E7" s="255"/>
      <c r="F7" s="257"/>
      <c r="G7" s="257"/>
      <c r="H7" s="266"/>
      <c r="I7" s="266"/>
      <c r="J7" s="266"/>
      <c r="K7" s="261"/>
      <c r="L7" s="261"/>
      <c r="M7" s="485" t="s">
        <v>226</v>
      </c>
      <c r="N7" s="485"/>
      <c r="O7" s="485"/>
      <c r="P7" s="485"/>
      <c r="Q7" s="485"/>
      <c r="R7" s="485"/>
      <c r="S7" s="485"/>
      <c r="T7" s="485"/>
      <c r="U7" s="485"/>
      <c r="V7" s="485"/>
      <c r="W7" s="267"/>
      <c r="X7" s="267"/>
      <c r="Y7" s="267"/>
      <c r="Z7" s="268"/>
      <c r="AA7" s="268"/>
      <c r="AB7" s="269"/>
      <c r="AC7" s="269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1"/>
      <c r="AY7" s="270"/>
    </row>
    <row r="8" spans="1:91" ht="20.25">
      <c r="A8" s="272"/>
      <c r="B8" s="273"/>
      <c r="C8" s="274"/>
      <c r="D8" s="274"/>
      <c r="E8" s="274"/>
      <c r="F8" s="257"/>
      <c r="G8" s="257"/>
      <c r="H8" s="266"/>
      <c r="I8" s="266"/>
      <c r="J8" s="266"/>
      <c r="K8" s="261"/>
      <c r="L8" s="261"/>
      <c r="M8" s="571" t="s">
        <v>227</v>
      </c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275"/>
      <c r="AB8" s="276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7"/>
      <c r="AY8" s="270"/>
    </row>
    <row r="9" spans="1:91" ht="15.75" customHeight="1">
      <c r="A9" s="272"/>
      <c r="B9" s="274"/>
      <c r="C9" s="274"/>
      <c r="D9" s="274"/>
      <c r="E9" s="274"/>
      <c r="F9" s="257"/>
      <c r="G9" s="257"/>
      <c r="H9" s="266"/>
      <c r="I9" s="266"/>
      <c r="J9" s="266"/>
      <c r="K9" s="261"/>
      <c r="L9" s="261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9"/>
      <c r="AB9" s="279"/>
      <c r="AC9" s="269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71"/>
      <c r="AY9" s="270"/>
    </row>
    <row r="10" spans="1:91" ht="20.25">
      <c r="A10" s="248"/>
      <c r="B10" s="274"/>
      <c r="C10" s="274"/>
      <c r="D10" s="274"/>
      <c r="E10" s="274"/>
      <c r="F10" s="257"/>
      <c r="G10" s="257"/>
      <c r="H10" s="266"/>
      <c r="I10" s="266"/>
      <c r="J10" s="266"/>
      <c r="K10" s="261"/>
      <c r="L10" s="261"/>
      <c r="M10" s="280"/>
      <c r="N10" s="281"/>
      <c r="O10" s="281"/>
      <c r="P10" s="281"/>
      <c r="Q10" s="282"/>
      <c r="R10" s="282"/>
      <c r="S10" s="282"/>
      <c r="T10" s="282"/>
      <c r="U10" s="282"/>
      <c r="V10" s="282"/>
      <c r="W10" s="281"/>
      <c r="X10" s="281"/>
      <c r="Y10" s="283"/>
      <c r="Z10" s="283"/>
      <c r="AA10" s="276"/>
      <c r="AB10" s="276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7"/>
      <c r="AY10" s="270"/>
    </row>
    <row r="11" spans="1:91" ht="20.25">
      <c r="A11" s="284"/>
      <c r="B11" s="285"/>
      <c r="C11" s="285"/>
      <c r="D11" s="285"/>
      <c r="E11" s="285"/>
      <c r="F11" s="286"/>
      <c r="G11" s="286"/>
      <c r="H11" s="286"/>
      <c r="I11" s="286"/>
      <c r="J11" s="286"/>
      <c r="K11" s="286"/>
      <c r="L11" s="286"/>
      <c r="M11" s="571" t="s">
        <v>228</v>
      </c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283"/>
      <c r="AA11" s="276"/>
      <c r="AB11" s="276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71"/>
      <c r="AY11" s="270"/>
    </row>
    <row r="12" spans="1:91" ht="18" customHeight="1">
      <c r="A12" s="248"/>
      <c r="B12" s="248"/>
      <c r="C12" s="248"/>
      <c r="D12" s="248"/>
      <c r="E12" s="248"/>
      <c r="F12" s="287"/>
      <c r="G12" s="287"/>
      <c r="H12" s="288"/>
      <c r="I12" s="288"/>
      <c r="J12" s="288"/>
      <c r="K12" s="289"/>
      <c r="L12" s="289"/>
      <c r="M12" s="255"/>
      <c r="N12" s="270"/>
      <c r="O12" s="290"/>
      <c r="P12" s="270"/>
      <c r="Q12" s="270"/>
      <c r="R12" s="270"/>
      <c r="S12" s="270"/>
      <c r="T12" s="270"/>
      <c r="U12" s="270"/>
      <c r="V12" s="270"/>
      <c r="W12" s="248"/>
      <c r="X12" s="276"/>
      <c r="Y12" s="276"/>
      <c r="Z12" s="276"/>
      <c r="AA12" s="276"/>
      <c r="AB12" s="276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7"/>
      <c r="AY12" s="270"/>
    </row>
    <row r="13" spans="1:91" ht="15" customHeight="1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572" t="s">
        <v>299</v>
      </c>
      <c r="N13" s="572"/>
      <c r="O13" s="572"/>
      <c r="P13" s="573" t="s">
        <v>230</v>
      </c>
      <c r="Q13" s="573"/>
      <c r="R13" s="573"/>
      <c r="S13" s="270"/>
      <c r="T13" s="270"/>
      <c r="U13" s="270"/>
      <c r="V13" s="270"/>
      <c r="W13" s="248"/>
      <c r="X13" s="276"/>
      <c r="Y13" s="276"/>
      <c r="Z13" s="276"/>
      <c r="AA13" s="276"/>
      <c r="AB13" s="276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71"/>
      <c r="AY13" s="270"/>
    </row>
    <row r="14" spans="1:91" ht="15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70"/>
      <c r="O14" s="270"/>
      <c r="P14" s="270"/>
      <c r="Q14" s="270"/>
      <c r="R14" s="270"/>
      <c r="S14" s="270"/>
      <c r="T14" s="270"/>
      <c r="U14" s="270"/>
      <c r="V14" s="270"/>
      <c r="W14" s="245"/>
      <c r="X14" s="276"/>
      <c r="Y14" s="276"/>
      <c r="Z14" s="276"/>
      <c r="AA14" s="276"/>
      <c r="AB14" s="276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7"/>
      <c r="AY14" s="270"/>
    </row>
    <row r="15" spans="1:91" ht="15.75" thickBot="1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5"/>
      <c r="X15" s="276"/>
      <c r="Y15" s="276"/>
      <c r="Z15" s="276"/>
      <c r="AA15" s="276"/>
      <c r="AB15" s="276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7"/>
      <c r="AY15" s="270"/>
      <c r="AZ15" s="270"/>
      <c r="BA15" s="270"/>
    </row>
    <row r="16" spans="1:91" s="300" customFormat="1" ht="10.5" thickBot="1">
      <c r="A16" s="291" t="s">
        <v>231</v>
      </c>
      <c r="B16" s="292"/>
      <c r="C16" s="574" t="s">
        <v>232</v>
      </c>
      <c r="D16" s="293"/>
      <c r="E16" s="293"/>
      <c r="F16" s="294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6"/>
      <c r="X16" s="296"/>
      <c r="Y16" s="295"/>
      <c r="Z16" s="297"/>
      <c r="AA16" s="298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</row>
    <row r="17" spans="1:91" s="300" customFormat="1" ht="9.75">
      <c r="A17" s="301"/>
      <c r="B17" s="302"/>
      <c r="C17" s="575"/>
      <c r="D17" s="303"/>
      <c r="E17" s="303"/>
      <c r="F17" s="304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305"/>
      <c r="X17" s="305"/>
      <c r="Y17" s="298"/>
      <c r="Z17" s="306"/>
      <c r="AA17" s="298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  <c r="AW17" s="305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</row>
    <row r="18" spans="1:91" s="300" customFormat="1" ht="9.75">
      <c r="A18" s="308"/>
      <c r="B18" s="302"/>
      <c r="C18" s="575"/>
      <c r="D18" s="303"/>
      <c r="E18" s="303"/>
      <c r="F18" s="304"/>
      <c r="G18" s="298"/>
      <c r="H18" s="298"/>
      <c r="I18" s="298"/>
      <c r="J18" s="298"/>
      <c r="K18" s="298"/>
      <c r="L18" s="298"/>
      <c r="M18" s="309"/>
      <c r="N18" s="309"/>
      <c r="O18" s="309"/>
      <c r="P18" s="309"/>
      <c r="Q18" s="309"/>
      <c r="R18" s="309"/>
      <c r="S18" s="309"/>
      <c r="T18" s="298"/>
      <c r="U18" s="298"/>
      <c r="V18" s="298"/>
      <c r="W18" s="305"/>
      <c r="X18" s="305"/>
      <c r="Y18" s="298"/>
      <c r="Z18" s="306"/>
      <c r="AA18" s="298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</row>
    <row r="19" spans="1:91" s="300" customFormat="1" ht="9.75" customHeight="1">
      <c r="A19" s="310"/>
      <c r="B19" s="310"/>
      <c r="C19" s="575"/>
      <c r="D19" s="303"/>
      <c r="E19" s="303"/>
      <c r="F19" s="577" t="s">
        <v>233</v>
      </c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311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4"/>
      <c r="AY19" s="305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  <c r="BK19" s="298"/>
      <c r="BL19" s="298"/>
      <c r="BM19" s="298"/>
      <c r="BN19" s="298"/>
      <c r="BO19" s="298"/>
      <c r="BP19" s="298"/>
      <c r="BQ19" s="298"/>
      <c r="BR19" s="298"/>
      <c r="BS19" s="298"/>
      <c r="BT19" s="298"/>
      <c r="BU19" s="298"/>
      <c r="BV19" s="298"/>
      <c r="BW19" s="298"/>
      <c r="BX19" s="298"/>
      <c r="BY19" s="298"/>
      <c r="BZ19" s="298"/>
      <c r="CA19" s="298"/>
      <c r="CB19" s="298"/>
      <c r="CC19" s="298"/>
      <c r="CD19" s="298"/>
      <c r="CE19" s="298"/>
      <c r="CF19" s="298"/>
      <c r="CG19" s="298"/>
      <c r="CH19" s="298"/>
      <c r="CI19" s="298"/>
      <c r="CJ19" s="298"/>
      <c r="CK19" s="298"/>
      <c r="CL19" s="298"/>
      <c r="CM19" s="298"/>
    </row>
    <row r="20" spans="1:91" s="300" customFormat="1" ht="9.75" customHeight="1" thickBot="1">
      <c r="A20" s="315"/>
      <c r="B20" s="566" t="s">
        <v>296</v>
      </c>
      <c r="C20" s="575"/>
      <c r="D20" s="303"/>
      <c r="E20" s="303"/>
      <c r="F20" s="579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316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4"/>
      <c r="AY20" s="305"/>
      <c r="AZ20" s="305"/>
      <c r="BA20" s="305"/>
      <c r="BB20" s="305"/>
      <c r="BC20" s="305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8"/>
      <c r="BR20" s="298"/>
      <c r="BS20" s="298"/>
      <c r="BT20" s="298"/>
      <c r="BU20" s="298"/>
      <c r="BV20" s="298"/>
      <c r="BW20" s="298"/>
      <c r="BX20" s="298"/>
      <c r="BY20" s="298"/>
      <c r="BZ20" s="298"/>
      <c r="CA20" s="298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</row>
    <row r="21" spans="1:91" s="300" customFormat="1" ht="31.5" customHeight="1">
      <c r="A21" s="315" t="s">
        <v>235</v>
      </c>
      <c r="B21" s="566"/>
      <c r="C21" s="575"/>
      <c r="D21" s="568"/>
      <c r="E21" s="319"/>
      <c r="F21" s="562" t="s">
        <v>236</v>
      </c>
      <c r="G21" s="562" t="s">
        <v>237</v>
      </c>
      <c r="H21" s="562" t="s">
        <v>238</v>
      </c>
      <c r="I21" s="581" t="s">
        <v>239</v>
      </c>
      <c r="J21" s="562" t="s">
        <v>240</v>
      </c>
      <c r="K21" s="562" t="s">
        <v>241</v>
      </c>
      <c r="L21" s="562" t="s">
        <v>242</v>
      </c>
      <c r="M21" s="562" t="s">
        <v>243</v>
      </c>
      <c r="N21" s="562" t="s">
        <v>244</v>
      </c>
      <c r="O21" s="562" t="s">
        <v>245</v>
      </c>
      <c r="P21" s="562" t="s">
        <v>246</v>
      </c>
      <c r="Q21" s="562" t="s">
        <v>247</v>
      </c>
      <c r="R21" s="562"/>
      <c r="S21" s="562"/>
      <c r="T21" s="562"/>
      <c r="U21" s="562"/>
      <c r="V21" s="562"/>
      <c r="W21" s="562"/>
      <c r="X21" s="564" t="s">
        <v>297</v>
      </c>
      <c r="Y21" s="583" t="s">
        <v>249</v>
      </c>
      <c r="Z21" s="562" t="s">
        <v>250</v>
      </c>
      <c r="AA21" s="559"/>
      <c r="AB21" s="559"/>
      <c r="AC21" s="559"/>
      <c r="AD21" s="559"/>
      <c r="AE21" s="559"/>
      <c r="AF21" s="559"/>
      <c r="AG21" s="561"/>
      <c r="AH21" s="559"/>
      <c r="AI21" s="559"/>
      <c r="AJ21" s="559"/>
      <c r="AK21" s="559"/>
      <c r="AL21" s="559"/>
      <c r="AM21" s="559"/>
      <c r="AN21" s="559"/>
      <c r="AO21" s="559"/>
      <c r="AP21" s="559"/>
      <c r="AQ21" s="559"/>
      <c r="AR21" s="559"/>
      <c r="AS21" s="559"/>
      <c r="AT21" s="559"/>
      <c r="AU21" s="560"/>
      <c r="AV21" s="559"/>
      <c r="AW21" s="561"/>
      <c r="AX21" s="556"/>
      <c r="AY21" s="298"/>
    </row>
    <row r="22" spans="1:91" s="300" customFormat="1" ht="24.75" customHeight="1">
      <c r="A22" s="315"/>
      <c r="B22" s="566"/>
      <c r="C22" s="575"/>
      <c r="D22" s="569"/>
      <c r="E22" s="319"/>
      <c r="F22" s="562"/>
      <c r="G22" s="562"/>
      <c r="H22" s="562"/>
      <c r="I22" s="581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562"/>
      <c r="U22" s="562"/>
      <c r="V22" s="562"/>
      <c r="W22" s="562"/>
      <c r="X22" s="564"/>
      <c r="Y22" s="583"/>
      <c r="Z22" s="562"/>
      <c r="AA22" s="559"/>
      <c r="AB22" s="559"/>
      <c r="AC22" s="559"/>
      <c r="AD22" s="559"/>
      <c r="AE22" s="559"/>
      <c r="AF22" s="559"/>
      <c r="AG22" s="561"/>
      <c r="AH22" s="559"/>
      <c r="AI22" s="559"/>
      <c r="AJ22" s="559"/>
      <c r="AK22" s="559"/>
      <c r="AL22" s="559"/>
      <c r="AM22" s="559"/>
      <c r="AN22" s="559"/>
      <c r="AO22" s="559"/>
      <c r="AP22" s="559"/>
      <c r="AQ22" s="559"/>
      <c r="AR22" s="559"/>
      <c r="AS22" s="559"/>
      <c r="AT22" s="559"/>
      <c r="AU22" s="560"/>
      <c r="AV22" s="559"/>
      <c r="AW22" s="561"/>
      <c r="AX22" s="557"/>
      <c r="AY22" s="298"/>
    </row>
    <row r="23" spans="1:91" s="300" customFormat="1" ht="102.75" customHeight="1" thickBot="1">
      <c r="A23" s="320"/>
      <c r="B23" s="567"/>
      <c r="C23" s="576"/>
      <c r="D23" s="570"/>
      <c r="E23" s="321" t="s">
        <v>251</v>
      </c>
      <c r="F23" s="563"/>
      <c r="G23" s="563"/>
      <c r="H23" s="563"/>
      <c r="I23" s="582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5"/>
      <c r="Y23" s="584"/>
      <c r="Z23" s="563"/>
      <c r="AA23" s="559"/>
      <c r="AB23" s="559"/>
      <c r="AC23" s="559"/>
      <c r="AD23" s="559"/>
      <c r="AE23" s="559"/>
      <c r="AF23" s="559"/>
      <c r="AG23" s="561"/>
      <c r="AH23" s="559"/>
      <c r="AI23" s="559"/>
      <c r="AJ23" s="559"/>
      <c r="AK23" s="559"/>
      <c r="AL23" s="559"/>
      <c r="AM23" s="559"/>
      <c r="AN23" s="559"/>
      <c r="AO23" s="559"/>
      <c r="AP23" s="559"/>
      <c r="AQ23" s="559"/>
      <c r="AR23" s="559"/>
      <c r="AS23" s="559"/>
      <c r="AT23" s="559"/>
      <c r="AU23" s="560"/>
      <c r="AV23" s="559"/>
      <c r="AW23" s="561"/>
      <c r="AX23" s="557"/>
      <c r="AY23" s="298"/>
    </row>
    <row r="24" spans="1:91" s="331" customFormat="1" ht="15.75" thickBot="1">
      <c r="A24" s="322">
        <v>1</v>
      </c>
      <c r="B24" s="323">
        <v>2</v>
      </c>
      <c r="C24" s="322">
        <v>3</v>
      </c>
      <c r="D24" s="324"/>
      <c r="E24" s="324"/>
      <c r="F24" s="325"/>
      <c r="G24" s="326"/>
      <c r="H24" s="325"/>
      <c r="I24" s="325"/>
      <c r="J24" s="327"/>
      <c r="K24" s="325"/>
      <c r="L24" s="325"/>
      <c r="M24" s="325"/>
      <c r="N24" s="326"/>
      <c r="O24" s="325"/>
      <c r="P24" s="325"/>
      <c r="Q24" s="325"/>
      <c r="R24" s="325"/>
      <c r="S24" s="325"/>
      <c r="T24" s="325"/>
      <c r="U24" s="325"/>
      <c r="V24" s="325"/>
      <c r="W24" s="325"/>
      <c r="X24" s="475"/>
      <c r="Y24" s="476"/>
      <c r="Z24" s="328"/>
      <c r="AA24" s="329"/>
      <c r="AB24" s="284"/>
      <c r="AC24" s="329"/>
      <c r="AD24" s="329"/>
      <c r="AE24" s="284"/>
      <c r="AF24" s="329"/>
      <c r="AG24" s="284"/>
      <c r="AH24" s="329"/>
      <c r="AI24" s="284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29"/>
      <c r="AU24" s="329"/>
      <c r="AV24" s="329"/>
      <c r="AW24" s="284"/>
      <c r="AX24" s="329"/>
      <c r="AY24" s="330"/>
    </row>
    <row r="25" spans="1:91" ht="27" customHeight="1" thickBot="1">
      <c r="A25" s="332" t="s">
        <v>252</v>
      </c>
      <c r="B25" s="333"/>
      <c r="C25" s="334"/>
      <c r="D25" s="335"/>
      <c r="E25" s="336"/>
      <c r="F25" s="337"/>
      <c r="G25" s="338"/>
      <c r="H25" s="338"/>
      <c r="I25" s="337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477"/>
      <c r="Y25" s="478">
        <v>12</v>
      </c>
      <c r="Z25" s="339"/>
      <c r="AA25" s="340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305"/>
      <c r="AX25" s="341"/>
      <c r="AY25" s="270"/>
    </row>
    <row r="26" spans="1:91" ht="28.5" customHeight="1" thickBot="1">
      <c r="A26" s="342"/>
      <c r="B26" s="343"/>
      <c r="C26" s="343"/>
      <c r="D26" s="344">
        <v>60</v>
      </c>
      <c r="E26" s="345"/>
      <c r="F26" s="346" t="s">
        <v>253</v>
      </c>
      <c r="G26" s="347" t="s">
        <v>253</v>
      </c>
      <c r="H26" s="347" t="s">
        <v>253</v>
      </c>
      <c r="I26" s="346" t="s">
        <v>253</v>
      </c>
      <c r="J26" s="347" t="s">
        <v>253</v>
      </c>
      <c r="K26" s="347" t="s">
        <v>253</v>
      </c>
      <c r="L26" s="347" t="s">
        <v>253</v>
      </c>
      <c r="M26" s="347" t="s">
        <v>253</v>
      </c>
      <c r="N26" s="347" t="s">
        <v>253</v>
      </c>
      <c r="O26" s="347" t="s">
        <v>253</v>
      </c>
      <c r="P26" s="347" t="s">
        <v>253</v>
      </c>
      <c r="Q26" s="347" t="s">
        <v>253</v>
      </c>
      <c r="R26" s="347"/>
      <c r="S26" s="347"/>
      <c r="T26" s="347"/>
      <c r="U26" s="347"/>
      <c r="V26" s="347"/>
      <c r="W26" s="347"/>
      <c r="X26" s="479" t="s">
        <v>253</v>
      </c>
      <c r="Y26" s="480" t="s">
        <v>253</v>
      </c>
      <c r="Z26" s="348"/>
      <c r="AA26" s="349"/>
      <c r="AB26" s="349"/>
      <c r="AC26" s="349"/>
      <c r="AD26" s="349"/>
      <c r="AE26" s="349"/>
      <c r="AF26" s="349"/>
      <c r="AG26" s="350"/>
      <c r="AH26" s="350"/>
      <c r="AI26" s="349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  <c r="AX26" s="341"/>
      <c r="AY26" s="270"/>
    </row>
    <row r="27" spans="1:91" ht="35.1" customHeight="1" thickBot="1">
      <c r="A27" s="352" t="s">
        <v>35</v>
      </c>
      <c r="B27" s="353">
        <v>120</v>
      </c>
      <c r="C27" s="353"/>
      <c r="D27" s="354"/>
      <c r="E27" s="355" t="s">
        <v>254</v>
      </c>
      <c r="F27" s="356">
        <v>80</v>
      </c>
      <c r="G27" s="356">
        <v>40</v>
      </c>
      <c r="H27" s="356">
        <f>'[1]3 день '!CD80</f>
        <v>60</v>
      </c>
      <c r="I27" s="356">
        <f>'[1]4 день'!CF80</f>
        <v>70</v>
      </c>
      <c r="J27" s="356">
        <f>'[1]5 день'!CF80</f>
        <v>60</v>
      </c>
      <c r="K27" s="356">
        <v>80</v>
      </c>
      <c r="L27" s="356">
        <v>80</v>
      </c>
      <c r="M27" s="356">
        <v>80</v>
      </c>
      <c r="N27" s="356">
        <v>80</v>
      </c>
      <c r="O27" s="356">
        <v>40</v>
      </c>
      <c r="P27" s="356">
        <v>80</v>
      </c>
      <c r="Q27" s="356">
        <v>80</v>
      </c>
      <c r="R27" s="356"/>
      <c r="S27" s="356"/>
      <c r="T27" s="356"/>
      <c r="U27" s="356"/>
      <c r="V27" s="356"/>
      <c r="W27" s="356"/>
      <c r="X27" s="481">
        <f>SUM(F27:W27)</f>
        <v>830</v>
      </c>
      <c r="Y27" s="482">
        <f>X27/Y25</f>
        <v>69.166666666666671</v>
      </c>
      <c r="Z27" s="358">
        <f>(Y27-B27)/B27*100</f>
        <v>-42.361111111111107</v>
      </c>
      <c r="AA27" s="359"/>
      <c r="AB27" s="360"/>
      <c r="AC27" s="360"/>
      <c r="AD27" s="360"/>
      <c r="AE27" s="360"/>
      <c r="AF27" s="360"/>
      <c r="AG27" s="27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1"/>
      <c r="AU27" s="362"/>
      <c r="AV27" s="363"/>
      <c r="AW27" s="270"/>
      <c r="AX27" s="364"/>
      <c r="AY27" s="270"/>
    </row>
    <row r="28" spans="1:91" ht="35.1" customHeight="1" thickBot="1">
      <c r="A28" s="365" t="s">
        <v>255</v>
      </c>
      <c r="B28" s="353">
        <v>200</v>
      </c>
      <c r="C28" s="353"/>
      <c r="D28" s="354"/>
      <c r="E28" s="355" t="s">
        <v>254</v>
      </c>
      <c r="F28" s="366">
        <f>'[1]1ДЕНЬ '!BH79+'[1]1ДЕНЬ '!BH77+'[1]1ДЕНЬ '!BH74</f>
        <v>151.80000000000001</v>
      </c>
      <c r="G28" s="367">
        <f>'[1]2 день'!CF79+'[1]2 день'!CF77+'[1]2 день'!CF74</f>
        <v>80</v>
      </c>
      <c r="H28" s="367">
        <f>'[1]3 день '!CD79+'[1]3 день '!CD77+'[1]3 день '!CD74</f>
        <v>146</v>
      </c>
      <c r="I28" s="366">
        <f>'[1]4 день'!CF79+'[1]4 день'!CF77+'[1]4 день'!CF74</f>
        <v>80</v>
      </c>
      <c r="J28" s="366">
        <f>'[1]5 день'!CF79+'[1]5 день'!CF77+'[1]5 день'!CF74</f>
        <v>139.69999999999999</v>
      </c>
      <c r="K28" s="367">
        <f>'[1]6 день(суббота)'!CX79+'[1]6 день(суббота)'!CX77+'[1]6 день(суббота)'!CX74</f>
        <v>118</v>
      </c>
      <c r="L28" s="367">
        <f>'[1]7 день'!CH79+'[1]7 день'!CH77</f>
        <v>103.5</v>
      </c>
      <c r="M28" s="367">
        <f>'[1]8 день'!CJ79+'[1]8 день'!CJ77+'[1]8 день'!CJ74</f>
        <v>169.7</v>
      </c>
      <c r="N28" s="367">
        <f>'[1]9день'!CL79+'[1]9день'!CL77+'[1]9день'!CL74</f>
        <v>103.5</v>
      </c>
      <c r="O28" s="366">
        <f>'[1]10день'!CH79+'[1]10день'!CH77+'[1]10день'!CH74</f>
        <v>56.9</v>
      </c>
      <c r="P28" s="367">
        <f>'[1]11день  сердце'!CF79+'[1]11день  сердце'!CF77+'[1]11день  сердце'!CF74</f>
        <v>80</v>
      </c>
      <c r="Q28" s="367">
        <f>'[1]12день(суббота) '!CF79+'[1]12день(суббота) '!CF77+'[1]12день(суббота) '!CF74</f>
        <v>160.9</v>
      </c>
      <c r="R28" s="368"/>
      <c r="S28" s="368"/>
      <c r="T28" s="369"/>
      <c r="U28" s="369"/>
      <c r="V28" s="369"/>
      <c r="W28" s="369"/>
      <c r="X28" s="481">
        <f t="shared" ref="X28:X91" si="0">SUM(F28:W28)</f>
        <v>1390.0000000000002</v>
      </c>
      <c r="Y28" s="482">
        <f>X28/Y25</f>
        <v>115.83333333333336</v>
      </c>
      <c r="Z28" s="358">
        <f t="shared" ref="Z28:Z91" si="1">(Y28-B28)/B28*100</f>
        <v>-42.083333333333321</v>
      </c>
      <c r="AA28" s="370"/>
      <c r="AB28" s="360"/>
      <c r="AC28" s="360"/>
      <c r="AD28" s="360"/>
      <c r="AE28" s="360"/>
      <c r="AF28" s="360"/>
      <c r="AG28" s="27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2"/>
      <c r="AV28" s="363"/>
      <c r="AW28" s="270"/>
      <c r="AX28" s="364"/>
      <c r="AY28" s="270"/>
    </row>
    <row r="29" spans="1:91" ht="35.1" customHeight="1" thickBot="1">
      <c r="A29" s="371" t="s">
        <v>257</v>
      </c>
      <c r="B29" s="372">
        <v>20</v>
      </c>
      <c r="C29" s="353"/>
      <c r="D29" s="354"/>
      <c r="E29" s="355" t="s">
        <v>254</v>
      </c>
      <c r="F29" s="366">
        <f>'[1]1ДЕНЬ '!BH59+'[1]1ДЕНЬ '!BH34</f>
        <v>0</v>
      </c>
      <c r="G29" s="367">
        <f>'[1]2 день'!CF59+'[1]2 день'!CF34</f>
        <v>20</v>
      </c>
      <c r="H29" s="367">
        <f>'[1]3 день '!CD59+'[1]3 день '!CD34</f>
        <v>5</v>
      </c>
      <c r="I29" s="366">
        <f>'[1]4 день'!CF59+'[1]4 день'!CF34</f>
        <v>50.199999999999996</v>
      </c>
      <c r="J29" s="366">
        <f>'[1]5 день'!CF59+'[1]5 день'!CF34</f>
        <v>3.6</v>
      </c>
      <c r="K29" s="367">
        <f>'[1]6 день(суббота)'!CX59+'[1]6 день(суббота)'!CX34</f>
        <v>18</v>
      </c>
      <c r="L29" s="367">
        <f>'[1]7 день'!CH59</f>
        <v>4</v>
      </c>
      <c r="M29" s="367">
        <f>'[1]8 день'!CJ59+'[1]8 день'!CJ34</f>
        <v>11</v>
      </c>
      <c r="N29" s="367">
        <f>'[1]9день'!CL59+'[1]9день'!CL34</f>
        <v>2</v>
      </c>
      <c r="O29" s="366">
        <f>'[1]10день'!CH59</f>
        <v>24</v>
      </c>
      <c r="P29" s="367">
        <f>'[1]11день  сердце'!CF59</f>
        <v>3</v>
      </c>
      <c r="Q29" s="367">
        <f>'[1]12день(суббота) '!CF59</f>
        <v>3.6</v>
      </c>
      <c r="R29" s="368"/>
      <c r="S29" s="368"/>
      <c r="T29" s="369"/>
      <c r="U29" s="369"/>
      <c r="V29" s="369"/>
      <c r="W29" s="369"/>
      <c r="X29" s="481">
        <f t="shared" si="0"/>
        <v>144.39999999999998</v>
      </c>
      <c r="Y29" s="482">
        <f>X29/Y25</f>
        <v>12.033333333333331</v>
      </c>
      <c r="Z29" s="358">
        <f t="shared" si="1"/>
        <v>-39.833333333333343</v>
      </c>
      <c r="AA29" s="359"/>
      <c r="AB29" s="360"/>
      <c r="AC29" s="360"/>
      <c r="AD29" s="360"/>
      <c r="AE29" s="360"/>
      <c r="AF29" s="360"/>
      <c r="AG29" s="27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409"/>
      <c r="AV29" s="363"/>
      <c r="AW29" s="270"/>
      <c r="AX29" s="364"/>
      <c r="AY29" s="270"/>
    </row>
    <row r="30" spans="1:91" ht="35.1" customHeight="1" thickBot="1">
      <c r="A30" s="352" t="s">
        <v>258</v>
      </c>
      <c r="B30" s="373">
        <v>50</v>
      </c>
      <c r="C30" s="353"/>
      <c r="D30" s="354"/>
      <c r="E30" s="355" t="s">
        <v>254</v>
      </c>
      <c r="F30" s="366">
        <v>70</v>
      </c>
      <c r="G30" s="367">
        <f>'[1]2 день'!CF30+'[1]2 день'!CF35+'[1]2 день'!CF36+'[1]2 день'!CF37+'[1]2 день'!CF38+'[1]2 день'!CF38+'[1]2 день'!CF39+'[1]2 день'!CF40+'[1]2 день'!CF43</f>
        <v>0</v>
      </c>
      <c r="H30" s="367">
        <f>'[1]3 день '!CD30+'[1]3 день '!CD35+'[1]3 день '!CD36+'[1]3 день '!CD37+'[1]3 день '!CD38+'[1]3 день '!CD39+'[1]3 день '!CD40+'[1]3 день '!CD43</f>
        <v>26.4</v>
      </c>
      <c r="I30" s="366">
        <f>'[1]4 день'!CF30+'[1]4 день'!CF35+'[1]4 день'!CF36+'[1]4 день'!CF37+'[1]4 день'!CF38+'[1]4 день'!CF39+'[1]4 день'!CF40+'[1]4 день'!CF43</f>
        <v>38.5</v>
      </c>
      <c r="J30" s="366">
        <v>60</v>
      </c>
      <c r="K30" s="367">
        <f>'[1]6 день(суббота)'!CX30+'[1]6 день(суббота)'!CX35+'[1]6 день(суббота)'!CX36+'[1]6 день(суббота)'!CX37+'[1]6 день(суббота)'!CX38+'[1]6 день(суббота)'!CX39+'[1]6 день(суббота)'!CX40+'[1]6 день(суббота)'!CX43</f>
        <v>0</v>
      </c>
      <c r="L30" s="367">
        <v>35</v>
      </c>
      <c r="M30" s="367">
        <v>30</v>
      </c>
      <c r="N30" s="367">
        <f>'[1]9день'!CL30+'[1]9день'!CL35+'[1]9день'!CL36+'[1]9день'!CL37+'[1]9день'!CL38+'[1]9день'!CL39+'[1]9день'!CL40+'[1]9день'!CL43</f>
        <v>0</v>
      </c>
      <c r="O30" s="366">
        <f>'[1]10день'!CH30+'[1]10день'!CH35+'[1]10день'!CH36+'[1]10день'!CH37+'[1]10день'!CH38+'[1]10день'!CH39+'[1]10день'!CH43</f>
        <v>0</v>
      </c>
      <c r="P30" s="367">
        <v>50</v>
      </c>
      <c r="Q30" s="367">
        <v>50</v>
      </c>
      <c r="R30" s="368"/>
      <c r="S30" s="368"/>
      <c r="T30" s="369"/>
      <c r="U30" s="369"/>
      <c r="V30" s="369"/>
      <c r="W30" s="369"/>
      <c r="X30" s="481">
        <f t="shared" si="0"/>
        <v>359.9</v>
      </c>
      <c r="Y30" s="482">
        <f>X30/Y25</f>
        <v>29.991666666666664</v>
      </c>
      <c r="Z30" s="358">
        <f t="shared" si="1"/>
        <v>-40.016666666666673</v>
      </c>
      <c r="AA30" s="359"/>
      <c r="AB30" s="360"/>
      <c r="AC30" s="360"/>
      <c r="AD30" s="360"/>
      <c r="AE30" s="360"/>
      <c r="AF30" s="374"/>
      <c r="AG30" s="270"/>
      <c r="AH30" s="375"/>
      <c r="AI30" s="375"/>
      <c r="AJ30" s="375"/>
      <c r="AK30" s="375"/>
      <c r="AL30" s="375"/>
      <c r="AM30" s="375"/>
      <c r="AN30" s="375"/>
      <c r="AO30" s="375"/>
      <c r="AP30" s="375"/>
      <c r="AQ30" s="375"/>
      <c r="AR30" s="375"/>
      <c r="AS30" s="375"/>
      <c r="AT30" s="360"/>
      <c r="AU30" s="362"/>
      <c r="AV30" s="363"/>
      <c r="AW30" s="270"/>
      <c r="AX30" s="364"/>
      <c r="AY30" s="270"/>
    </row>
    <row r="31" spans="1:91" ht="55.5" customHeight="1" thickBot="1">
      <c r="A31" s="376" t="s">
        <v>259</v>
      </c>
      <c r="B31" s="377">
        <v>20</v>
      </c>
      <c r="C31" s="353"/>
      <c r="D31" s="354"/>
      <c r="E31" s="355" t="s">
        <v>254</v>
      </c>
      <c r="F31" s="366">
        <v>55</v>
      </c>
      <c r="G31" s="367">
        <f>'[1]2 день'!CF53+'[1]2 день'!CF91</f>
        <v>0</v>
      </c>
      <c r="H31" s="367">
        <f>'[1]3 день '!CD53+'[1]3 день '!CD91</f>
        <v>0</v>
      </c>
      <c r="I31" s="366">
        <f>'[1]4 день'!CF53+'[1]4 день'!CF91</f>
        <v>0</v>
      </c>
      <c r="J31" s="366">
        <v>20</v>
      </c>
      <c r="K31" s="367">
        <f>'[1]6 день(суббота)'!CX53+'[1]6 день(суббота)'!CX91</f>
        <v>0</v>
      </c>
      <c r="L31" s="367">
        <f>'[1]7 день'!CH53+'[1]7 день'!CH91</f>
        <v>0</v>
      </c>
      <c r="M31" s="367">
        <f>'[1]8 день'!CJ53+'[1]8 день'!CJ91</f>
        <v>0</v>
      </c>
      <c r="N31" s="367">
        <v>20</v>
      </c>
      <c r="O31" s="366">
        <v>55</v>
      </c>
      <c r="P31" s="367">
        <f>'[1]11день  сердце'!CF53+'[1]11день  сердце'!CF91</f>
        <v>0</v>
      </c>
      <c r="Q31" s="367">
        <f>'[1]12день(суббота) '!CF53+'[1]12день(суббота) '!CF91</f>
        <v>0</v>
      </c>
      <c r="R31" s="368"/>
      <c r="S31" s="368"/>
      <c r="T31" s="369"/>
      <c r="U31" s="369"/>
      <c r="V31" s="369"/>
      <c r="W31" s="369"/>
      <c r="X31" s="481">
        <f t="shared" si="0"/>
        <v>150</v>
      </c>
      <c r="Y31" s="482">
        <f>X31/Y25</f>
        <v>12.5</v>
      </c>
      <c r="Z31" s="358">
        <f t="shared" si="1"/>
        <v>-37.5</v>
      </c>
      <c r="AA31" s="359"/>
      <c r="AB31" s="360"/>
      <c r="AC31" s="270"/>
      <c r="AD31" s="270"/>
      <c r="AE31" s="270"/>
      <c r="AF31" s="363"/>
      <c r="AG31" s="27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2"/>
      <c r="AV31" s="363"/>
      <c r="AW31" s="270"/>
      <c r="AX31" s="364"/>
      <c r="AY31" s="270"/>
    </row>
    <row r="32" spans="1:91" ht="35.1" customHeight="1" thickBot="1">
      <c r="A32" s="365" t="s">
        <v>261</v>
      </c>
      <c r="B32" s="377">
        <v>187</v>
      </c>
      <c r="C32" s="353"/>
      <c r="D32" s="354"/>
      <c r="E32" s="355" t="s">
        <v>254</v>
      </c>
      <c r="F32" s="366">
        <v>34</v>
      </c>
      <c r="G32" s="367">
        <v>181</v>
      </c>
      <c r="H32" s="367">
        <v>77</v>
      </c>
      <c r="I32" s="366">
        <v>154</v>
      </c>
      <c r="J32" s="366">
        <f>('[1]5 день'!CF42)*80/100</f>
        <v>0</v>
      </c>
      <c r="K32" s="367">
        <v>352</v>
      </c>
      <c r="L32" s="367">
        <v>64</v>
      </c>
      <c r="M32" s="367">
        <v>181.12</v>
      </c>
      <c r="N32" s="367">
        <v>164</v>
      </c>
      <c r="O32" s="366">
        <v>26</v>
      </c>
      <c r="P32" s="367">
        <v>17</v>
      </c>
      <c r="Q32" s="367">
        <v>96</v>
      </c>
      <c r="R32" s="368"/>
      <c r="S32" s="368"/>
      <c r="T32" s="369"/>
      <c r="U32" s="369"/>
      <c r="V32" s="369"/>
      <c r="W32" s="369"/>
      <c r="X32" s="481">
        <f>SUM(F32:W32)</f>
        <v>1346.12</v>
      </c>
      <c r="Y32" s="482">
        <f>X32/Y25</f>
        <v>112.17666666666666</v>
      </c>
      <c r="Z32" s="358">
        <f t="shared" si="1"/>
        <v>-40.012477718360074</v>
      </c>
      <c r="AA32" s="359"/>
      <c r="AB32" s="360"/>
      <c r="AC32" s="360"/>
      <c r="AD32" s="360"/>
      <c r="AE32" s="360"/>
      <c r="AF32" s="360"/>
      <c r="AG32" s="27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2"/>
      <c r="AV32" s="363"/>
      <c r="AW32" s="270"/>
      <c r="AX32" s="364"/>
      <c r="AY32" s="270"/>
    </row>
    <row r="33" spans="1:51" ht="35.1" customHeight="1" thickBot="1">
      <c r="A33" s="365" t="s">
        <v>262</v>
      </c>
      <c r="B33" s="377">
        <v>320</v>
      </c>
      <c r="C33" s="353"/>
      <c r="D33" s="354"/>
      <c r="E33" s="355" t="s">
        <v>254</v>
      </c>
      <c r="F33" s="366">
        <v>130</v>
      </c>
      <c r="G33" s="367">
        <v>180</v>
      </c>
      <c r="H33" s="367">
        <v>190</v>
      </c>
      <c r="I33" s="366">
        <v>200</v>
      </c>
      <c r="J33" s="366">
        <v>330</v>
      </c>
      <c r="K33" s="367">
        <v>100</v>
      </c>
      <c r="L33" s="367">
        <v>150</v>
      </c>
      <c r="M33" s="367">
        <v>150</v>
      </c>
      <c r="N33" s="367">
        <v>170</v>
      </c>
      <c r="O33" s="366">
        <v>100</v>
      </c>
      <c r="P33" s="367">
        <v>200</v>
      </c>
      <c r="Q33" s="367">
        <v>350</v>
      </c>
      <c r="R33" s="368"/>
      <c r="S33" s="368"/>
      <c r="T33" s="369"/>
      <c r="U33" s="369"/>
      <c r="V33" s="369"/>
      <c r="W33" s="369"/>
      <c r="X33" s="481">
        <f t="shared" si="0"/>
        <v>2250</v>
      </c>
      <c r="Y33" s="482">
        <f>X33/Y25</f>
        <v>187.5</v>
      </c>
      <c r="Z33" s="358">
        <f t="shared" si="1"/>
        <v>-41.40625</v>
      </c>
      <c r="AA33" s="359"/>
      <c r="AB33" s="360"/>
      <c r="AC33" s="360"/>
      <c r="AD33" s="360"/>
      <c r="AE33" s="360"/>
      <c r="AF33" s="360"/>
      <c r="AG33" s="27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2"/>
      <c r="AV33" s="363"/>
      <c r="AW33" s="270"/>
      <c r="AX33" s="364"/>
      <c r="AY33" s="270"/>
    </row>
    <row r="34" spans="1:51" ht="35.1" customHeight="1" thickBot="1">
      <c r="A34" s="365" t="s">
        <v>264</v>
      </c>
      <c r="B34" s="377">
        <v>185</v>
      </c>
      <c r="C34" s="353"/>
      <c r="D34" s="355"/>
      <c r="E34" s="355" t="s">
        <v>254</v>
      </c>
      <c r="F34" s="366">
        <f>'[1]1ДЕНЬ '!CD25+'[1]1ДЕНЬ '!CD63+'[1]1ДЕНЬ '!CD82+'[1]1ДЕНЬ '!CD83+'[1]1ДЕНЬ '!CD84+'[1]1ДЕНЬ '!CD85+'[1]1ДЕНЬ '!CD86+'[1]1ДЕНЬ '!CD92</f>
        <v>219.6</v>
      </c>
      <c r="G34" s="367">
        <v>150</v>
      </c>
      <c r="H34" s="367">
        <v>60</v>
      </c>
      <c r="I34" s="366">
        <f>'[1]4 день'!CF25+'[1]4 день'!CF63+'[1]4 день'!CF82+'[1]4 день'!CF83+'[1]4 день'!CF84+'[1]4 день'!CF85+'[1]4 день'!CF86+'[1]4 день'!CF92</f>
        <v>0</v>
      </c>
      <c r="J34" s="366">
        <v>80</v>
      </c>
      <c r="K34" s="367">
        <v>60</v>
      </c>
      <c r="L34" s="367">
        <f>'[1]7 день'!CH25+'[1]7 день'!CH63+'[1]7 день'!CH82+'[1]7 день'!CH83+'[1]7 день'!CH84+'[1]7 день'!CH85+'[1]7 день'!CH86+'[1]7 день'!CH92</f>
        <v>150</v>
      </c>
      <c r="M34" s="367">
        <v>60</v>
      </c>
      <c r="N34" s="367">
        <v>60</v>
      </c>
      <c r="O34" s="366">
        <v>150</v>
      </c>
      <c r="P34" s="367">
        <f>'[1]11день  сердце'!CF25+'[1]11день  сердце'!CF63+'[1]11день  сердце'!CF82+'[1]11день  сердце'!CF83+'[1]11день  сердце'!CF84+'[1]11день  сердце'!CF85+'[1]11день  сердце'!CF86+'[1]11день  сердце'!CF92</f>
        <v>272.7</v>
      </c>
      <c r="Q34" s="367">
        <f>'[1]12день(суббота) '!CF25+'[1]12день(суббота) '!CF63+'[1]12день(суббота) '!CF82+'[1]12день(суббота) '!CF83+'[1]12день(суббота) '!CF84+'[1]12день(суббота) '!CF85+'[1]12день(суббота) '!CF86+'[1]12день(суббота) '!CF92</f>
        <v>0</v>
      </c>
      <c r="R34" s="368"/>
      <c r="S34" s="368"/>
      <c r="T34" s="369"/>
      <c r="U34" s="369"/>
      <c r="V34" s="369"/>
      <c r="W34" s="369"/>
      <c r="X34" s="481">
        <f t="shared" si="0"/>
        <v>1262.3</v>
      </c>
      <c r="Y34" s="482">
        <f>X34/Y25</f>
        <v>105.19166666666666</v>
      </c>
      <c r="Z34" s="358">
        <f t="shared" si="1"/>
        <v>-43.13963963963964</v>
      </c>
      <c r="AA34" s="359"/>
      <c r="AB34" s="360"/>
      <c r="AC34" s="360"/>
      <c r="AD34" s="360"/>
      <c r="AE34" s="360"/>
      <c r="AF34" s="360"/>
      <c r="AG34" s="27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2"/>
      <c r="AV34" s="363"/>
      <c r="AW34" s="270"/>
      <c r="AX34" s="364"/>
      <c r="AY34" s="270"/>
    </row>
    <row r="35" spans="1:51" ht="35.1" customHeight="1" thickBot="1">
      <c r="A35" s="365" t="s">
        <v>265</v>
      </c>
      <c r="B35" s="377">
        <v>20</v>
      </c>
      <c r="C35" s="353"/>
      <c r="D35" s="355"/>
      <c r="E35" s="355" t="s">
        <v>254</v>
      </c>
      <c r="F35" s="366">
        <v>30</v>
      </c>
      <c r="G35" s="367">
        <f>'[1]2 день'!CF49+'[1]2 день'!CF47+'[1]2 день'!CF88</f>
        <v>10</v>
      </c>
      <c r="H35" s="367">
        <f>'[1]3 день '!CD49+'[1]3 день '!CD88+'[1]3 день '!CD47</f>
        <v>0</v>
      </c>
      <c r="I35" s="366">
        <v>20</v>
      </c>
      <c r="J35" s="366">
        <v>15</v>
      </c>
      <c r="K35" s="367">
        <f>'[1]6 день(суббота)'!CX49+'[1]6 день(суббота)'!CX47+'[1]6 день(суббота)'!CX88</f>
        <v>0</v>
      </c>
      <c r="L35" s="367">
        <f>'[1]7 день'!CH49+'[1]7 день'!CH47+'[1]7 день'!CH88</f>
        <v>20</v>
      </c>
      <c r="M35" s="367">
        <f>'[1]8 день'!CJ47+'[1]8 день'!CJ49+'[1]8 день'!CJ88</f>
        <v>0</v>
      </c>
      <c r="N35" s="367">
        <f>'[1]9день'!CL47+'[1]9день'!CL49+'[1]9день'!CL88</f>
        <v>0</v>
      </c>
      <c r="O35" s="366">
        <f>'[1]10день'!CH49+'[1]10день'!CH47+'[1]10день'!CH88</f>
        <v>0</v>
      </c>
      <c r="P35" s="367">
        <v>20</v>
      </c>
      <c r="Q35" s="367">
        <v>30</v>
      </c>
      <c r="R35" s="368"/>
      <c r="S35" s="368"/>
      <c r="T35" s="369"/>
      <c r="U35" s="369"/>
      <c r="V35" s="369"/>
      <c r="W35" s="369"/>
      <c r="X35" s="481">
        <f t="shared" si="0"/>
        <v>145</v>
      </c>
      <c r="Y35" s="482">
        <f>X35/Y25</f>
        <v>12.083333333333334</v>
      </c>
      <c r="Z35" s="358">
        <f t="shared" si="1"/>
        <v>-39.583333333333329</v>
      </c>
      <c r="AA35" s="359"/>
      <c r="AB35" s="360"/>
      <c r="AC35" s="360"/>
      <c r="AD35" s="360"/>
      <c r="AE35" s="360"/>
      <c r="AF35" s="360"/>
      <c r="AG35" s="27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2"/>
      <c r="AV35" s="363"/>
      <c r="AW35" s="270"/>
      <c r="AX35" s="364"/>
      <c r="AY35" s="270"/>
    </row>
    <row r="36" spans="1:51" ht="45" customHeight="1" thickBot="1">
      <c r="A36" s="376" t="s">
        <v>266</v>
      </c>
      <c r="B36" s="378">
        <v>200</v>
      </c>
      <c r="C36" s="353"/>
      <c r="D36" s="355"/>
      <c r="E36" s="355" t="s">
        <v>254</v>
      </c>
      <c r="F36" s="382">
        <f>'[1]1ДЕНЬ '!CD71+('[1]1ДЕНЬ '!CD49*8)+('[1]1ДЕНЬ '!CD88*10)</f>
        <v>200</v>
      </c>
      <c r="G36" s="380">
        <f>'[1]2 день'!CF71+('[1]2 день'!CF49*8)+('[1]2 день'!CF88*10)</f>
        <v>0</v>
      </c>
      <c r="H36" s="380">
        <f>'[1]3 день '!CD71+('[1]3 день '!CD49*8)+('[1]3 день '!CD88*10)</f>
        <v>0</v>
      </c>
      <c r="I36" s="382">
        <v>200</v>
      </c>
      <c r="J36" s="382">
        <f>'[1]5 день'!CF71+('[1]5 день'!CF49*8)+('[1]5 день'!CF88*10)</f>
        <v>200</v>
      </c>
      <c r="K36" s="381">
        <f>'[1]6 день(суббота)'!CX71+('[1]6 день(суббота)'!CX49*8)+'[1]6 день(суббота)'!CX88*10</f>
        <v>0</v>
      </c>
      <c r="L36" s="381">
        <f>'[1]7 день'!CH71+('[1]7 день'!CH49*8)+('[1]7 день'!CH88*10)</f>
        <v>200</v>
      </c>
      <c r="M36" s="381">
        <f>'[1]8 день'!CJ71+('[1]8 день'!CJ49*8)+('[1]8 день'!CJ88*10)</f>
        <v>0</v>
      </c>
      <c r="N36" s="381">
        <f>'[1]9день'!CL71+('[1]9день'!CL49*8)+('[1]9день'!CL88*10)</f>
        <v>200</v>
      </c>
      <c r="O36" s="382">
        <f>'[1]10день'!CH71+('[1]10день'!CH49*8)+('[1]10день'!CH88*10)</f>
        <v>200</v>
      </c>
      <c r="P36" s="381">
        <f>'[1]11день  сердце'!CF71+('[1]11день  сердце'!CF49*8)+('[1]11день  сердце'!CF88*10)</f>
        <v>0</v>
      </c>
      <c r="Q36" s="381">
        <v>200</v>
      </c>
      <c r="R36" s="382"/>
      <c r="S36" s="368"/>
      <c r="T36" s="369"/>
      <c r="U36" s="369"/>
      <c r="V36" s="369"/>
      <c r="W36" s="369"/>
      <c r="X36" s="481">
        <f t="shared" si="0"/>
        <v>1400</v>
      </c>
      <c r="Y36" s="482">
        <f>X36/Y25</f>
        <v>116.66666666666667</v>
      </c>
      <c r="Z36" s="358">
        <f t="shared" si="1"/>
        <v>-41.666666666666664</v>
      </c>
      <c r="AA36" s="359"/>
      <c r="AB36" s="360"/>
      <c r="AC36" s="360"/>
      <c r="AD36" s="360"/>
      <c r="AE36" s="360"/>
      <c r="AF36" s="360"/>
      <c r="AG36" s="27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2"/>
      <c r="AV36" s="363"/>
      <c r="AW36" s="270"/>
      <c r="AX36" s="364"/>
      <c r="AY36" s="270"/>
    </row>
    <row r="37" spans="1:51" ht="40.5" customHeight="1" thickBot="1">
      <c r="A37" s="383" t="s">
        <v>268</v>
      </c>
      <c r="B37" s="353">
        <v>78</v>
      </c>
      <c r="C37" s="353"/>
      <c r="D37" s="355"/>
      <c r="E37" s="355" t="s">
        <v>254</v>
      </c>
      <c r="F37" s="384">
        <f>'[1]1ДЕНЬ '!CD60</f>
        <v>85.1</v>
      </c>
      <c r="G37" s="385">
        <f>'[1]2 день'!CF60</f>
        <v>0</v>
      </c>
      <c r="H37" s="385">
        <f>'[1]3 день '!CD60</f>
        <v>0</v>
      </c>
      <c r="I37" s="386">
        <f>'[1]4 день'!CF60</f>
        <v>68</v>
      </c>
      <c r="J37" s="386">
        <f>'[1]5 день'!CF60</f>
        <v>92</v>
      </c>
      <c r="K37" s="385">
        <f>'[1]6 день(суббота)'!CX60</f>
        <v>82</v>
      </c>
      <c r="L37" s="385">
        <f>'[1]7 день'!CH60</f>
        <v>92</v>
      </c>
      <c r="M37" s="385">
        <f>'[1]8 день'!CJ60</f>
        <v>0</v>
      </c>
      <c r="N37" s="385">
        <f>'[1]9день'!CL60</f>
        <v>40.200000000000003</v>
      </c>
      <c r="O37" s="384">
        <f>'[1]10день'!CH60</f>
        <v>0</v>
      </c>
      <c r="P37" s="385">
        <f>'[1]11день  сердце'!CF60</f>
        <v>0</v>
      </c>
      <c r="Q37" s="385">
        <f>'[1]12день(суббота) '!CF60</f>
        <v>85.1</v>
      </c>
      <c r="R37" s="387"/>
      <c r="S37" s="387"/>
      <c r="T37" s="388"/>
      <c r="U37" s="388"/>
      <c r="V37" s="388"/>
      <c r="W37" s="388"/>
      <c r="X37" s="481">
        <f t="shared" si="0"/>
        <v>544.4</v>
      </c>
      <c r="Y37" s="482">
        <f>X37/Y25</f>
        <v>45.366666666666667</v>
      </c>
      <c r="Z37" s="358">
        <f t="shared" si="1"/>
        <v>-41.837606837606842</v>
      </c>
      <c r="AA37" s="359"/>
      <c r="AB37" s="360"/>
      <c r="AC37" s="360"/>
      <c r="AD37" s="360"/>
      <c r="AE37" s="360"/>
      <c r="AF37" s="360"/>
      <c r="AG37" s="27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2"/>
      <c r="AV37" s="363"/>
      <c r="AW37" s="270"/>
      <c r="AX37" s="364"/>
      <c r="AY37" s="270"/>
    </row>
    <row r="38" spans="1:51" ht="40.5" customHeight="1" thickBot="1">
      <c r="A38" s="383" t="s">
        <v>269</v>
      </c>
      <c r="B38" s="353">
        <v>40</v>
      </c>
      <c r="C38" s="353"/>
      <c r="D38" s="355"/>
      <c r="E38" s="355" t="s">
        <v>254</v>
      </c>
      <c r="F38" s="384">
        <f>'[1]1ДЕНЬ '!CD73+'[1]1ДЕНЬ '!CD90</f>
        <v>0</v>
      </c>
      <c r="G38" s="385">
        <f>'[1]2 день'!CF73+'[1]2 день'!CF90</f>
        <v>0</v>
      </c>
      <c r="H38" s="385">
        <f>'[1]3 день '!CD73+'[1]3 день '!CD90</f>
        <v>0</v>
      </c>
      <c r="I38" s="386">
        <f>'[1]4 день'!CF73+'[1]4 день'!CF90</f>
        <v>0</v>
      </c>
      <c r="J38" s="386">
        <f>'[1]5 день'!CF73+'[1]5 день'!CF90</f>
        <v>0</v>
      </c>
      <c r="K38" s="385">
        <f>'[1]6 день(суббота)'!CX73+'[1]6 день(суббота)'!CX90</f>
        <v>0</v>
      </c>
      <c r="L38" s="385">
        <f>'[1]7 день'!CH73+'[1]7 день'!CH90</f>
        <v>0</v>
      </c>
      <c r="M38" s="385">
        <f>'[1]8 день'!CJ90+'[1]8 день'!CJ73</f>
        <v>0</v>
      </c>
      <c r="N38" s="385">
        <f>'[1]9день'!CL73+'[1]9день'!CL90</f>
        <v>0</v>
      </c>
      <c r="O38" s="384">
        <f>'[1]10день'!CH73+'[1]10день'!CH90</f>
        <v>0</v>
      </c>
      <c r="P38" s="385">
        <v>150</v>
      </c>
      <c r="Q38" s="385">
        <f>'[1]12день(суббота) '!CF73+'[1]12день(суббота) '!CF90</f>
        <v>0</v>
      </c>
      <c r="R38" s="387"/>
      <c r="S38" s="387"/>
      <c r="T38" s="388"/>
      <c r="U38" s="388"/>
      <c r="V38" s="388"/>
      <c r="W38" s="388"/>
      <c r="X38" s="481">
        <f t="shared" si="0"/>
        <v>150</v>
      </c>
      <c r="Y38" s="482">
        <f>X38/Y25</f>
        <v>12.5</v>
      </c>
      <c r="Z38" s="358">
        <f t="shared" si="1"/>
        <v>-68.75</v>
      </c>
      <c r="AA38" s="359"/>
      <c r="AB38" s="360"/>
      <c r="AC38" s="360"/>
      <c r="AD38" s="360"/>
      <c r="AE38" s="360"/>
      <c r="AF38" s="360"/>
      <c r="AG38" s="27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2"/>
      <c r="AV38" s="363"/>
      <c r="AW38" s="270"/>
      <c r="AX38" s="364"/>
      <c r="AY38" s="270"/>
    </row>
    <row r="39" spans="1:51" ht="34.5" customHeight="1" thickBot="1">
      <c r="A39" s="365" t="s">
        <v>270</v>
      </c>
      <c r="B39" s="353">
        <v>53</v>
      </c>
      <c r="C39" s="353"/>
      <c r="D39" s="355"/>
      <c r="E39" s="355" t="s">
        <v>254</v>
      </c>
      <c r="F39" s="386">
        <f>'[1]1ДЕНЬ '!CD48+'[1]1ДЕНЬ '!CD46</f>
        <v>0</v>
      </c>
      <c r="G39" s="385">
        <v>110</v>
      </c>
      <c r="H39" s="385">
        <f>'[1]3 день '!CD48+'[1]3 день '!CD46</f>
        <v>0</v>
      </c>
      <c r="I39" s="386">
        <f>'[1]4 день'!CF48+'[1]4 день'!CF46</f>
        <v>0</v>
      </c>
      <c r="J39" s="386">
        <v>44</v>
      </c>
      <c r="K39" s="385">
        <f>'[1]6 день(суббота)'!CX48+'[1]6 день(суббота)'!CX46</f>
        <v>0</v>
      </c>
      <c r="L39" s="385">
        <f>'[1]7 день'!CH48+'[1]7 день'!CH46</f>
        <v>0</v>
      </c>
      <c r="M39" s="385">
        <v>110</v>
      </c>
      <c r="N39" s="385">
        <v>120</v>
      </c>
      <c r="O39" s="386">
        <f>'[1]10день'!CH48+'[1]10день'!CH46</f>
        <v>0</v>
      </c>
      <c r="P39" s="385">
        <f>'[1]11день  сердце'!CF48+'[1]11день  сердце'!CF46</f>
        <v>0</v>
      </c>
      <c r="Q39" s="385">
        <f>'[1]12день(суббота) '!CF48+'[1]12день(суббота) '!CF46</f>
        <v>0</v>
      </c>
      <c r="R39" s="387"/>
      <c r="S39" s="387"/>
      <c r="T39" s="388"/>
      <c r="U39" s="388"/>
      <c r="V39" s="388"/>
      <c r="W39" s="388"/>
      <c r="X39" s="481">
        <f t="shared" si="0"/>
        <v>384</v>
      </c>
      <c r="Y39" s="482">
        <f>X39/Y25</f>
        <v>32</v>
      </c>
      <c r="Z39" s="358">
        <f t="shared" si="1"/>
        <v>-39.622641509433961</v>
      </c>
      <c r="AA39" s="359"/>
      <c r="AB39" s="360"/>
      <c r="AC39" s="360"/>
      <c r="AD39" s="360"/>
      <c r="AE39" s="360"/>
      <c r="AF39" s="360"/>
      <c r="AG39" s="27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2"/>
      <c r="AV39" s="363"/>
      <c r="AW39" s="270"/>
      <c r="AX39" s="364"/>
      <c r="AY39" s="270"/>
    </row>
    <row r="40" spans="1:51" ht="35.1" customHeight="1" thickBot="1">
      <c r="A40" s="389" t="s">
        <v>272</v>
      </c>
      <c r="B40" s="353">
        <v>77</v>
      </c>
      <c r="C40" s="353"/>
      <c r="D40" s="355"/>
      <c r="E40" s="355" t="s">
        <v>254</v>
      </c>
      <c r="F40" s="366">
        <f>'[1]1ДЕНЬ '!CD65+'[1]1ДЕНЬ '!CD29</f>
        <v>0</v>
      </c>
      <c r="G40" s="367">
        <f>'[1]2 день'!CF65+'[1]2 день'!CF29</f>
        <v>0</v>
      </c>
      <c r="H40" s="367">
        <v>180</v>
      </c>
      <c r="I40" s="366">
        <v>55</v>
      </c>
      <c r="J40" s="366">
        <f>'[1]5 день'!CF65+'[1]5 день'!CF29</f>
        <v>0</v>
      </c>
      <c r="K40" s="367">
        <v>180</v>
      </c>
      <c r="L40" s="367">
        <f>'[1]7 день'!CH65+'[1]7 день'!CH29</f>
        <v>0</v>
      </c>
      <c r="M40" s="367">
        <f>'[1]8 день'!CJ65+'[1]8 день'!CJ29</f>
        <v>0</v>
      </c>
      <c r="N40" s="367">
        <f>'[1]9день'!CL65+'[1]9день'!CL29</f>
        <v>0</v>
      </c>
      <c r="O40" s="366">
        <f>'[1]10день'!CH65+'[1]10день'!CH29</f>
        <v>0</v>
      </c>
      <c r="P40" s="367">
        <f>'[1]11день  сердце'!CF65+'[1]11день  сердце'!CF29</f>
        <v>0</v>
      </c>
      <c r="Q40" s="367">
        <v>55</v>
      </c>
      <c r="R40" s="368"/>
      <c r="S40" s="368"/>
      <c r="T40" s="369"/>
      <c r="U40" s="369"/>
      <c r="V40" s="369"/>
      <c r="W40" s="369"/>
      <c r="X40" s="481">
        <f t="shared" si="0"/>
        <v>470</v>
      </c>
      <c r="Y40" s="482">
        <f>X40/Y25</f>
        <v>39.166666666666664</v>
      </c>
      <c r="Z40" s="358">
        <f t="shared" si="1"/>
        <v>-49.134199134199136</v>
      </c>
      <c r="AA40" s="359"/>
      <c r="AB40" s="360"/>
      <c r="AC40" s="360"/>
      <c r="AD40" s="360"/>
      <c r="AE40" s="360"/>
      <c r="AF40" s="276"/>
      <c r="AG40" s="270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360"/>
      <c r="AU40" s="362"/>
      <c r="AV40" s="363"/>
      <c r="AW40" s="270"/>
      <c r="AX40" s="364"/>
      <c r="AY40" s="270"/>
    </row>
    <row r="41" spans="1:51" ht="35.1" customHeight="1" thickBot="1">
      <c r="A41" s="365" t="s">
        <v>273</v>
      </c>
      <c r="B41" s="353">
        <v>350</v>
      </c>
      <c r="C41" s="353"/>
      <c r="D41" s="390"/>
      <c r="E41" s="390" t="s">
        <v>254</v>
      </c>
      <c r="F41" s="391">
        <v>250</v>
      </c>
      <c r="G41" s="391">
        <v>90</v>
      </c>
      <c r="H41" s="391">
        <v>250</v>
      </c>
      <c r="I41" s="391">
        <f>'[1]4 день'!CF57+'[1]4 день'!CF68</f>
        <v>232</v>
      </c>
      <c r="J41" s="391">
        <v>250</v>
      </c>
      <c r="K41" s="391">
        <v>60</v>
      </c>
      <c r="L41" s="391">
        <f>'[1]7 день'!CH57+'[1]7 день'!CH68</f>
        <v>225</v>
      </c>
      <c r="M41" s="391">
        <v>200</v>
      </c>
      <c r="N41" s="391">
        <v>180</v>
      </c>
      <c r="O41" s="391">
        <v>80</v>
      </c>
      <c r="P41" s="391">
        <v>250</v>
      </c>
      <c r="Q41" s="391">
        <v>150</v>
      </c>
      <c r="R41" s="391"/>
      <c r="S41" s="391"/>
      <c r="T41" s="391"/>
      <c r="U41" s="391"/>
      <c r="V41" s="391"/>
      <c r="W41" s="391"/>
      <c r="X41" s="481">
        <f t="shared" si="0"/>
        <v>2217</v>
      </c>
      <c r="Y41" s="482">
        <f>X41/Y25</f>
        <v>184.75</v>
      </c>
      <c r="Z41" s="358">
        <f t="shared" si="1"/>
        <v>-47.214285714285715</v>
      </c>
      <c r="AA41" s="359"/>
      <c r="AB41" s="360"/>
      <c r="AC41" s="360"/>
      <c r="AD41" s="360"/>
      <c r="AE41" s="360"/>
      <c r="AF41" s="360"/>
      <c r="AG41" s="27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2"/>
      <c r="AV41" s="363"/>
      <c r="AW41" s="270"/>
      <c r="AX41" s="364"/>
      <c r="AY41" s="270"/>
    </row>
    <row r="42" spans="1:51" ht="5.25" customHeight="1" thickBot="1">
      <c r="A42" s="392" t="s">
        <v>274</v>
      </c>
      <c r="B42" s="353">
        <v>180</v>
      </c>
      <c r="C42" s="353"/>
      <c r="D42" s="393"/>
      <c r="E42" s="393" t="s">
        <v>254</v>
      </c>
      <c r="F42" s="394"/>
      <c r="G42" s="394"/>
      <c r="H42" s="394"/>
      <c r="I42" s="388"/>
      <c r="J42" s="395"/>
      <c r="K42" s="388"/>
      <c r="L42" s="388"/>
      <c r="M42" s="388"/>
      <c r="N42" s="388"/>
      <c r="O42" s="394"/>
      <c r="P42" s="394"/>
      <c r="Q42" s="394"/>
      <c r="R42" s="388"/>
      <c r="S42" s="395"/>
      <c r="T42" s="388"/>
      <c r="U42" s="388"/>
      <c r="V42" s="388"/>
      <c r="W42" s="388"/>
      <c r="X42" s="481">
        <f t="shared" si="0"/>
        <v>0</v>
      </c>
      <c r="Y42" s="482">
        <f>X42/Y25</f>
        <v>0</v>
      </c>
      <c r="Z42" s="358"/>
      <c r="AA42" s="359"/>
      <c r="AB42" s="360"/>
      <c r="AC42" s="360"/>
      <c r="AD42" s="360"/>
      <c r="AE42" s="360"/>
      <c r="AF42" s="360"/>
      <c r="AG42" s="27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2"/>
      <c r="AV42" s="363"/>
      <c r="AW42" s="270"/>
      <c r="AX42" s="364"/>
      <c r="AY42" s="270"/>
    </row>
    <row r="43" spans="1:51" ht="43.5" customHeight="1" thickBot="1">
      <c r="A43" s="383" t="s">
        <v>276</v>
      </c>
      <c r="B43" s="353">
        <v>60</v>
      </c>
      <c r="C43" s="353"/>
      <c r="D43" s="390"/>
      <c r="E43" s="390" t="s">
        <v>254</v>
      </c>
      <c r="F43" s="391">
        <f>'[1]1ДЕНЬ '!CD76</f>
        <v>0</v>
      </c>
      <c r="G43" s="367">
        <v>135</v>
      </c>
      <c r="H43" s="367">
        <f>'[1]3 день '!CD76</f>
        <v>0</v>
      </c>
      <c r="I43" s="367">
        <f>'[1]4 день'!CF76</f>
        <v>0</v>
      </c>
      <c r="J43" s="367">
        <f>'[1]5 день'!CF76</f>
        <v>0</v>
      </c>
      <c r="K43" s="367">
        <f>'[1]6 день(суббота)'!CX76</f>
        <v>0</v>
      </c>
      <c r="L43" s="396">
        <f>'[1]7 день'!CH76</f>
        <v>0</v>
      </c>
      <c r="M43" s="367">
        <v>150</v>
      </c>
      <c r="N43" s="367">
        <f>'[1]9день'!CL76</f>
        <v>0</v>
      </c>
      <c r="O43" s="391">
        <f>'[1]10день'!CH76</f>
        <v>145.4</v>
      </c>
      <c r="P43" s="367">
        <f>'[1]11день  сердце'!CF76</f>
        <v>0</v>
      </c>
      <c r="Q43" s="367">
        <f>'[1]12день(суббота) '!CF76</f>
        <v>0</v>
      </c>
      <c r="R43" s="369"/>
      <c r="S43" s="369"/>
      <c r="T43" s="369"/>
      <c r="U43" s="397"/>
      <c r="V43" s="369"/>
      <c r="W43" s="369"/>
      <c r="X43" s="481">
        <f t="shared" si="0"/>
        <v>430.4</v>
      </c>
      <c r="Y43" s="482">
        <f>X43/Y25</f>
        <v>35.866666666666667</v>
      </c>
      <c r="Z43" s="358">
        <f t="shared" si="1"/>
        <v>-40.222222222222221</v>
      </c>
      <c r="AA43" s="359"/>
      <c r="AB43" s="360"/>
      <c r="AC43" s="360"/>
      <c r="AD43" s="360"/>
      <c r="AE43" s="360"/>
      <c r="AF43" s="360"/>
      <c r="AG43" s="270"/>
      <c r="AH43" s="360"/>
      <c r="AI43" s="360"/>
      <c r="AJ43" s="360"/>
      <c r="AK43" s="360"/>
      <c r="AL43" s="360"/>
      <c r="AM43" s="360"/>
      <c r="AN43" s="360"/>
      <c r="AO43" s="360"/>
      <c r="AP43" s="360"/>
      <c r="AQ43" s="360"/>
      <c r="AR43" s="360"/>
      <c r="AS43" s="360"/>
      <c r="AT43" s="360"/>
      <c r="AU43" s="362"/>
      <c r="AV43" s="363"/>
      <c r="AW43" s="270"/>
      <c r="AX43" s="364"/>
      <c r="AY43" s="270"/>
    </row>
    <row r="44" spans="1:51" ht="35.1" customHeight="1" thickBot="1">
      <c r="A44" s="352" t="s">
        <v>278</v>
      </c>
      <c r="B44" s="353">
        <v>15</v>
      </c>
      <c r="C44" s="353"/>
      <c r="D44" s="390"/>
      <c r="E44" s="390" t="s">
        <v>254</v>
      </c>
      <c r="F44" s="391">
        <f>'[1]1ДЕНЬ '!CD75</f>
        <v>0</v>
      </c>
      <c r="G44" s="367">
        <f>'[1]2 день'!CF75</f>
        <v>0</v>
      </c>
      <c r="H44" s="367">
        <v>10</v>
      </c>
      <c r="I44" s="367">
        <v>15</v>
      </c>
      <c r="J44" s="367">
        <f>'[1]5 день'!CF75</f>
        <v>11</v>
      </c>
      <c r="K44" s="367">
        <f>'[1]6 день(суббота)'!CX75</f>
        <v>0</v>
      </c>
      <c r="L44" s="367">
        <v>10</v>
      </c>
      <c r="M44" s="367">
        <v>8</v>
      </c>
      <c r="N44" s="367">
        <f>'[1]9день'!CL75</f>
        <v>26.6</v>
      </c>
      <c r="O44" s="391">
        <f>'[1]10день'!CH75</f>
        <v>0</v>
      </c>
      <c r="P44" s="367">
        <f>'[1]11день  сердце'!CF75</f>
        <v>0</v>
      </c>
      <c r="Q44" s="367">
        <f>'[1]12день(суббота) '!CF75</f>
        <v>26.6</v>
      </c>
      <c r="R44" s="369"/>
      <c r="S44" s="369"/>
      <c r="T44" s="369"/>
      <c r="U44" s="369"/>
      <c r="V44" s="369"/>
      <c r="W44" s="369"/>
      <c r="X44" s="481">
        <f t="shared" si="0"/>
        <v>107.19999999999999</v>
      </c>
      <c r="Y44" s="482">
        <f>X44/Y25</f>
        <v>8.9333333333333318</v>
      </c>
      <c r="Z44" s="358">
        <f t="shared" si="1"/>
        <v>-40.444444444444457</v>
      </c>
      <c r="AA44" s="359"/>
      <c r="AB44" s="360"/>
      <c r="AC44" s="360"/>
      <c r="AD44" s="360"/>
      <c r="AE44" s="360"/>
      <c r="AF44" s="360"/>
      <c r="AG44" s="27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1"/>
      <c r="AU44" s="362"/>
      <c r="AV44" s="363"/>
      <c r="AW44" s="270"/>
      <c r="AX44" s="364"/>
      <c r="AY44" s="270"/>
    </row>
    <row r="45" spans="1:51" ht="35.1" customHeight="1" thickBot="1">
      <c r="A45" s="352" t="s">
        <v>280</v>
      </c>
      <c r="B45" s="353">
        <v>10</v>
      </c>
      <c r="C45" s="353"/>
      <c r="D45" s="390"/>
      <c r="E45" s="390" t="s">
        <v>254</v>
      </c>
      <c r="F45" s="367">
        <f>'[1]1ДЕНЬ '!CD69</f>
        <v>0</v>
      </c>
      <c r="G45" s="367">
        <v>10</v>
      </c>
      <c r="H45" s="367">
        <f>'[1]3 день '!CD69</f>
        <v>0</v>
      </c>
      <c r="I45" s="367">
        <f>'[1]4 день'!CF69</f>
        <v>0</v>
      </c>
      <c r="J45" s="367">
        <f>'[1]5 день'!CF69</f>
        <v>0</v>
      </c>
      <c r="K45" s="367">
        <v>10</v>
      </c>
      <c r="L45" s="367">
        <v>25</v>
      </c>
      <c r="M45" s="367">
        <f>'[1]8 день'!CJ69</f>
        <v>6.6</v>
      </c>
      <c r="N45" s="367">
        <f>'[1]9день'!CL69</f>
        <v>0</v>
      </c>
      <c r="O45" s="367">
        <v>10</v>
      </c>
      <c r="P45" s="367">
        <v>10</v>
      </c>
      <c r="Q45" s="367">
        <f>'[1]12день(суббота) '!CF69</f>
        <v>0</v>
      </c>
      <c r="R45" s="369"/>
      <c r="S45" s="369"/>
      <c r="T45" s="369"/>
      <c r="U45" s="369"/>
      <c r="V45" s="369"/>
      <c r="W45" s="369"/>
      <c r="X45" s="481">
        <f t="shared" si="0"/>
        <v>71.599999999999994</v>
      </c>
      <c r="Y45" s="482">
        <f>X45/Y25</f>
        <v>5.9666666666666659</v>
      </c>
      <c r="Z45" s="358">
        <f t="shared" si="1"/>
        <v>-40.333333333333343</v>
      </c>
      <c r="AA45" s="370"/>
      <c r="AB45" s="360"/>
      <c r="AC45" s="360"/>
      <c r="AD45" s="360"/>
      <c r="AE45" s="360"/>
      <c r="AF45" s="398"/>
      <c r="AG45" s="270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361"/>
      <c r="AU45" s="362"/>
      <c r="AV45" s="363"/>
      <c r="AW45" s="270"/>
      <c r="AX45" s="364"/>
      <c r="AY45" s="270"/>
    </row>
    <row r="46" spans="1:51" ht="35.1" customHeight="1" thickBot="1">
      <c r="A46" s="352" t="s">
        <v>281</v>
      </c>
      <c r="B46" s="353">
        <v>35</v>
      </c>
      <c r="C46" s="353"/>
      <c r="D46" s="390"/>
      <c r="E46" s="390" t="s">
        <v>254</v>
      </c>
      <c r="F46" s="391">
        <f>'[1]1ДЕНЬ '!CD56</f>
        <v>26</v>
      </c>
      <c r="G46" s="367">
        <f>'[1]1ДЕНЬ '!CD56</f>
        <v>26</v>
      </c>
      <c r="H46" s="367">
        <f>'[1]3 день '!CD56</f>
        <v>39</v>
      </c>
      <c r="I46" s="367">
        <v>30</v>
      </c>
      <c r="J46" s="367">
        <f>'[1]5 день'!CF56</f>
        <v>32.5</v>
      </c>
      <c r="K46" s="367">
        <v>10</v>
      </c>
      <c r="L46" s="367">
        <v>15</v>
      </c>
      <c r="M46" s="367">
        <f>'[1]8 день'!CJ56</f>
        <v>6</v>
      </c>
      <c r="N46" s="367">
        <f>'[1]9день'!CL56</f>
        <v>2.9</v>
      </c>
      <c r="O46" s="391">
        <f>'[1]10день'!CH56</f>
        <v>11</v>
      </c>
      <c r="P46" s="367">
        <f>'[1]11день  сердце'!CF56</f>
        <v>26</v>
      </c>
      <c r="Q46" s="367">
        <f>'[1]12день(суббота) '!CF56</f>
        <v>27</v>
      </c>
      <c r="R46" s="369"/>
      <c r="S46" s="369"/>
      <c r="T46" s="369"/>
      <c r="U46" s="369"/>
      <c r="V46" s="369"/>
      <c r="W46" s="369"/>
      <c r="X46" s="481">
        <f t="shared" si="0"/>
        <v>251.4</v>
      </c>
      <c r="Y46" s="482">
        <f>X46/Y25</f>
        <v>20.95</v>
      </c>
      <c r="Z46" s="358">
        <f t="shared" si="1"/>
        <v>-40.142857142857146</v>
      </c>
      <c r="AA46" s="370"/>
      <c r="AB46" s="360"/>
      <c r="AC46" s="360"/>
      <c r="AD46" s="360"/>
      <c r="AE46" s="36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360"/>
      <c r="AU46" s="362"/>
      <c r="AV46" s="363"/>
      <c r="AW46" s="270"/>
      <c r="AX46" s="364"/>
      <c r="AY46" s="270"/>
    </row>
    <row r="47" spans="1:51" ht="35.1" customHeight="1" thickBot="1">
      <c r="A47" s="352" t="s">
        <v>283</v>
      </c>
      <c r="B47" s="353">
        <v>18</v>
      </c>
      <c r="C47" s="353"/>
      <c r="D47" s="390"/>
      <c r="E47" s="390" t="s">
        <v>254</v>
      </c>
      <c r="F47" s="391">
        <f>'[1]1ДЕНЬ '!CD55</f>
        <v>13.5</v>
      </c>
      <c r="G47" s="391">
        <f>'[1]2 день'!CF55</f>
        <v>5</v>
      </c>
      <c r="H47" s="391">
        <f>'[1]3 день '!CD55</f>
        <v>15.52</v>
      </c>
      <c r="I47" s="391">
        <f>'[1]4 день'!CF55</f>
        <v>10.3</v>
      </c>
      <c r="J47" s="391">
        <f>'[1]5 день'!CF55</f>
        <v>8.6</v>
      </c>
      <c r="K47" s="391">
        <f>'[1]6 день(суббота)'!CX55</f>
        <v>10.6</v>
      </c>
      <c r="L47" s="391">
        <f>'[1]7 день'!CH55</f>
        <v>9.5</v>
      </c>
      <c r="M47" s="391">
        <f>'[1]8 день'!CJ55</f>
        <v>13.5</v>
      </c>
      <c r="N47" s="391">
        <f>'[1]9день'!CL55</f>
        <v>13.3</v>
      </c>
      <c r="O47" s="391">
        <f>'[1]10день'!CH55</f>
        <v>2.5</v>
      </c>
      <c r="P47" s="391">
        <f>'[1]11день  сердце'!CF55</f>
        <v>10.5</v>
      </c>
      <c r="Q47" s="391">
        <f>'[1]12день(суббота) '!CF55</f>
        <v>12.1</v>
      </c>
      <c r="R47" s="391"/>
      <c r="S47" s="391"/>
      <c r="T47" s="391"/>
      <c r="U47" s="391"/>
      <c r="V47" s="391"/>
      <c r="W47" s="391"/>
      <c r="X47" s="481">
        <f t="shared" si="0"/>
        <v>124.91999999999999</v>
      </c>
      <c r="Y47" s="482">
        <f>X47/Y25</f>
        <v>10.409999999999998</v>
      </c>
      <c r="Z47" s="358">
        <f t="shared" si="1"/>
        <v>-42.166666666666671</v>
      </c>
      <c r="AA47" s="399"/>
      <c r="AB47" s="276"/>
      <c r="AC47" s="276"/>
      <c r="AD47" s="276"/>
      <c r="AE47" s="276"/>
      <c r="AF47" s="360"/>
      <c r="AG47" s="27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2"/>
      <c r="AV47" s="363"/>
      <c r="AW47" s="270"/>
      <c r="AX47" s="364"/>
      <c r="AY47" s="270"/>
    </row>
    <row r="48" spans="1:51" ht="30" hidden="1" customHeight="1">
      <c r="A48" s="400"/>
      <c r="B48" s="401"/>
      <c r="C48" s="353"/>
      <c r="D48" s="402"/>
      <c r="E48" s="402"/>
      <c r="F48" s="403"/>
      <c r="G48" s="404"/>
      <c r="H48" s="404"/>
      <c r="I48" s="404"/>
      <c r="J48" s="404"/>
      <c r="K48" s="404"/>
      <c r="L48" s="404"/>
      <c r="M48" s="404"/>
      <c r="N48" s="404"/>
      <c r="O48" s="403"/>
      <c r="P48" s="404"/>
      <c r="Q48" s="404"/>
      <c r="R48" s="404"/>
      <c r="S48" s="404"/>
      <c r="T48" s="404"/>
      <c r="U48" s="404"/>
      <c r="V48" s="404"/>
      <c r="W48" s="404"/>
      <c r="X48" s="481">
        <f t="shared" si="0"/>
        <v>0</v>
      </c>
      <c r="Y48" s="482"/>
      <c r="Z48" s="358" t="e">
        <f t="shared" si="1"/>
        <v>#DIV/0!</v>
      </c>
      <c r="AA48" s="359"/>
      <c r="AB48" s="360"/>
      <c r="AC48" s="360"/>
      <c r="AD48" s="360"/>
      <c r="AE48" s="360"/>
      <c r="AF48" s="360"/>
      <c r="AG48" s="27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2"/>
      <c r="AV48" s="363"/>
      <c r="AW48" s="270"/>
      <c r="AX48" s="364"/>
      <c r="AY48" s="270"/>
    </row>
    <row r="49" spans="1:51" ht="30" hidden="1" customHeight="1">
      <c r="A49" s="405"/>
      <c r="B49" s="401"/>
      <c r="C49" s="353"/>
      <c r="D49" s="402"/>
      <c r="E49" s="402"/>
      <c r="F49" s="403"/>
      <c r="G49" s="404"/>
      <c r="H49" s="406"/>
      <c r="I49" s="406"/>
      <c r="J49" s="406"/>
      <c r="K49" s="406"/>
      <c r="L49" s="406"/>
      <c r="M49" s="406"/>
      <c r="N49" s="406"/>
      <c r="O49" s="403"/>
      <c r="P49" s="404"/>
      <c r="Q49" s="406"/>
      <c r="R49" s="406"/>
      <c r="S49" s="406"/>
      <c r="T49" s="406"/>
      <c r="U49" s="406"/>
      <c r="V49" s="406"/>
      <c r="W49" s="406"/>
      <c r="X49" s="481">
        <f t="shared" si="0"/>
        <v>0</v>
      </c>
      <c r="Y49" s="482"/>
      <c r="Z49" s="358" t="e">
        <f t="shared" si="1"/>
        <v>#DIV/0!</v>
      </c>
      <c r="AA49" s="359"/>
      <c r="AB49" s="360"/>
      <c r="AC49" s="360"/>
      <c r="AD49" s="360"/>
      <c r="AE49" s="360"/>
      <c r="AF49" s="360"/>
      <c r="AG49" s="27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2"/>
      <c r="AV49" s="363"/>
      <c r="AW49" s="270"/>
      <c r="AX49" s="364"/>
      <c r="AY49" s="270"/>
    </row>
    <row r="50" spans="1:51" ht="30" hidden="1" customHeight="1">
      <c r="A50" s="407"/>
      <c r="B50" s="401"/>
      <c r="C50" s="353"/>
      <c r="D50" s="402"/>
      <c r="E50" s="402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404"/>
      <c r="X50" s="481">
        <f t="shared" si="0"/>
        <v>0</v>
      </c>
      <c r="Y50" s="482"/>
      <c r="Z50" s="358" t="e">
        <f t="shared" si="1"/>
        <v>#DIV/0!</v>
      </c>
      <c r="AA50" s="359"/>
      <c r="AB50" s="360"/>
      <c r="AC50" s="360"/>
      <c r="AD50" s="360"/>
      <c r="AE50" s="360"/>
      <c r="AF50" s="360"/>
      <c r="AG50" s="27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1"/>
      <c r="AU50" s="362"/>
      <c r="AV50" s="363"/>
      <c r="AW50" s="270"/>
      <c r="AX50" s="364"/>
      <c r="AY50" s="270"/>
    </row>
    <row r="51" spans="1:51" ht="30" hidden="1" customHeight="1">
      <c r="A51" s="408"/>
      <c r="B51" s="401"/>
      <c r="C51" s="353"/>
      <c r="D51" s="402"/>
      <c r="E51" s="402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4"/>
      <c r="T51" s="404"/>
      <c r="U51" s="404"/>
      <c r="V51" s="404"/>
      <c r="W51" s="404"/>
      <c r="X51" s="481">
        <f t="shared" si="0"/>
        <v>0</v>
      </c>
      <c r="Y51" s="482"/>
      <c r="Z51" s="358" t="e">
        <f t="shared" si="1"/>
        <v>#DIV/0!</v>
      </c>
      <c r="AA51" s="359"/>
      <c r="AB51" s="360"/>
      <c r="AC51" s="360"/>
      <c r="AD51" s="360"/>
      <c r="AE51" s="360"/>
      <c r="AF51" s="360"/>
      <c r="AG51" s="270"/>
      <c r="AH51" s="360"/>
      <c r="AI51" s="360"/>
      <c r="AJ51" s="360"/>
      <c r="AK51" s="360"/>
      <c r="AL51" s="360"/>
      <c r="AM51" s="360"/>
      <c r="AN51" s="360"/>
      <c r="AO51" s="360"/>
      <c r="AP51" s="360"/>
      <c r="AQ51" s="360"/>
      <c r="AR51" s="360"/>
      <c r="AS51" s="360"/>
      <c r="AT51" s="361"/>
      <c r="AU51" s="409"/>
      <c r="AV51" s="363"/>
      <c r="AW51" s="270"/>
      <c r="AX51" s="364"/>
      <c r="AY51" s="270"/>
    </row>
    <row r="52" spans="1:51" ht="30" hidden="1" customHeight="1">
      <c r="A52" s="400"/>
      <c r="B52" s="401"/>
      <c r="C52" s="353"/>
      <c r="D52" s="402"/>
      <c r="E52" s="402"/>
      <c r="F52" s="403"/>
      <c r="G52" s="404"/>
      <c r="H52" s="404"/>
      <c r="I52" s="404"/>
      <c r="J52" s="404"/>
      <c r="K52" s="404"/>
      <c r="L52" s="404"/>
      <c r="M52" s="404"/>
      <c r="N52" s="404"/>
      <c r="O52" s="403"/>
      <c r="P52" s="404"/>
      <c r="Q52" s="404"/>
      <c r="R52" s="404"/>
      <c r="S52" s="404"/>
      <c r="T52" s="404"/>
      <c r="U52" s="404"/>
      <c r="V52" s="404"/>
      <c r="W52" s="404"/>
      <c r="X52" s="481">
        <f t="shared" si="0"/>
        <v>0</v>
      </c>
      <c r="Y52" s="482"/>
      <c r="Z52" s="358" t="e">
        <f t="shared" si="1"/>
        <v>#DIV/0!</v>
      </c>
      <c r="AA52" s="370"/>
      <c r="AB52" s="360"/>
      <c r="AC52" s="360"/>
      <c r="AD52" s="360"/>
      <c r="AE52" s="360"/>
      <c r="AF52" s="360"/>
      <c r="AG52" s="27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2"/>
      <c r="AV52" s="363"/>
      <c r="AW52" s="270"/>
      <c r="AX52" s="364"/>
      <c r="AY52" s="270"/>
    </row>
    <row r="53" spans="1:51" ht="30" hidden="1" customHeight="1">
      <c r="A53" s="400"/>
      <c r="B53" s="401"/>
      <c r="C53" s="353"/>
      <c r="D53" s="402"/>
      <c r="E53" s="402"/>
      <c r="F53" s="410"/>
      <c r="G53" s="404"/>
      <c r="H53" s="404"/>
      <c r="I53" s="404"/>
      <c r="J53" s="404"/>
      <c r="K53" s="404"/>
      <c r="L53" s="404"/>
      <c r="M53" s="404"/>
      <c r="N53" s="404"/>
      <c r="O53" s="410"/>
      <c r="P53" s="404"/>
      <c r="Q53" s="404"/>
      <c r="R53" s="404"/>
      <c r="S53" s="404"/>
      <c r="T53" s="404"/>
      <c r="U53" s="404"/>
      <c r="V53" s="404"/>
      <c r="W53" s="404"/>
      <c r="X53" s="481">
        <f t="shared" si="0"/>
        <v>0</v>
      </c>
      <c r="Y53" s="482"/>
      <c r="Z53" s="358" t="e">
        <f t="shared" si="1"/>
        <v>#DIV/0!</v>
      </c>
      <c r="AA53" s="359"/>
      <c r="AB53" s="360"/>
      <c r="AC53" s="360"/>
      <c r="AD53" s="360"/>
      <c r="AE53" s="360"/>
      <c r="AF53" s="360"/>
      <c r="AG53" s="270"/>
      <c r="AH53" s="360"/>
      <c r="AI53" s="360"/>
      <c r="AJ53" s="360"/>
      <c r="AK53" s="360"/>
      <c r="AL53" s="360"/>
      <c r="AM53" s="360"/>
      <c r="AN53" s="360"/>
      <c r="AO53" s="360"/>
      <c r="AP53" s="360"/>
      <c r="AQ53" s="360"/>
      <c r="AR53" s="360"/>
      <c r="AS53" s="360"/>
      <c r="AT53" s="360"/>
      <c r="AU53" s="362"/>
      <c r="AV53" s="363"/>
      <c r="AW53" s="270"/>
      <c r="AX53" s="364"/>
      <c r="AY53" s="270"/>
    </row>
    <row r="54" spans="1:51" ht="30" hidden="1" customHeight="1">
      <c r="A54" s="400"/>
      <c r="B54" s="404"/>
      <c r="C54" s="353"/>
      <c r="D54" s="402"/>
      <c r="E54" s="402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81">
        <f t="shared" si="0"/>
        <v>0</v>
      </c>
      <c r="Y54" s="482"/>
      <c r="Z54" s="358" t="e">
        <f t="shared" si="1"/>
        <v>#DIV/0!</v>
      </c>
      <c r="AA54" s="359"/>
      <c r="AB54" s="360"/>
      <c r="AC54" s="360"/>
      <c r="AD54" s="360"/>
      <c r="AE54" s="360"/>
      <c r="AF54" s="360"/>
      <c r="AG54" s="27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2"/>
      <c r="AV54" s="363"/>
      <c r="AW54" s="270"/>
      <c r="AX54" s="364"/>
      <c r="AY54" s="270"/>
    </row>
    <row r="55" spans="1:51" ht="30" hidden="1" customHeight="1">
      <c r="A55" s="400"/>
      <c r="B55" s="401"/>
      <c r="C55" s="353"/>
      <c r="D55" s="402"/>
      <c r="E55" s="402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6"/>
      <c r="T55" s="406"/>
      <c r="U55" s="406"/>
      <c r="V55" s="406"/>
      <c r="W55" s="406"/>
      <c r="X55" s="481">
        <f t="shared" si="0"/>
        <v>0</v>
      </c>
      <c r="Y55" s="482"/>
      <c r="Z55" s="358" t="e">
        <f t="shared" si="1"/>
        <v>#DIV/0!</v>
      </c>
      <c r="AA55" s="370"/>
      <c r="AB55" s="360"/>
      <c r="AC55" s="360"/>
      <c r="AD55" s="360"/>
      <c r="AE55" s="360"/>
      <c r="AF55" s="360"/>
      <c r="AG55" s="27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1"/>
      <c r="AU55" s="362"/>
      <c r="AV55" s="363"/>
      <c r="AW55" s="270"/>
      <c r="AX55" s="364"/>
      <c r="AY55" s="270"/>
    </row>
    <row r="56" spans="1:51" ht="30" hidden="1" customHeight="1">
      <c r="A56" s="400"/>
      <c r="B56" s="401"/>
      <c r="C56" s="353"/>
      <c r="D56" s="402"/>
      <c r="E56" s="402"/>
      <c r="F56" s="406"/>
      <c r="G56" s="406"/>
      <c r="H56" s="406"/>
      <c r="I56" s="406"/>
      <c r="J56" s="406"/>
      <c r="K56" s="406"/>
      <c r="L56" s="406"/>
      <c r="M56" s="406"/>
      <c r="N56" s="406"/>
      <c r="O56" s="406"/>
      <c r="P56" s="406"/>
      <c r="Q56" s="406"/>
      <c r="R56" s="406"/>
      <c r="S56" s="406"/>
      <c r="T56" s="406"/>
      <c r="U56" s="406"/>
      <c r="V56" s="406"/>
      <c r="W56" s="406"/>
      <c r="X56" s="481">
        <f t="shared" si="0"/>
        <v>0</v>
      </c>
      <c r="Y56" s="482"/>
      <c r="Z56" s="358" t="e">
        <f t="shared" si="1"/>
        <v>#DIV/0!</v>
      </c>
      <c r="AA56" s="359"/>
      <c r="AB56" s="360"/>
      <c r="AC56" s="360"/>
      <c r="AD56" s="360"/>
      <c r="AE56" s="36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360"/>
      <c r="AU56" s="409"/>
      <c r="AV56" s="363"/>
      <c r="AW56" s="270"/>
      <c r="AX56" s="364"/>
      <c r="AY56" s="270"/>
    </row>
    <row r="57" spans="1:51" ht="24.95" hidden="1" customHeight="1">
      <c r="A57" s="400"/>
      <c r="B57" s="401"/>
      <c r="C57" s="353"/>
      <c r="D57" s="402"/>
      <c r="E57" s="402"/>
      <c r="F57" s="406"/>
      <c r="G57" s="406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81">
        <f t="shared" si="0"/>
        <v>0</v>
      </c>
      <c r="Y57" s="482"/>
      <c r="Z57" s="358" t="e">
        <f t="shared" si="1"/>
        <v>#DIV/0!</v>
      </c>
      <c r="AA57" s="411"/>
      <c r="AB57" s="276"/>
      <c r="AC57" s="276"/>
      <c r="AD57" s="276"/>
      <c r="AE57" s="276"/>
      <c r="AF57" s="360"/>
      <c r="AG57" s="270"/>
      <c r="AH57" s="412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1"/>
      <c r="AU57" s="362"/>
      <c r="AV57" s="363"/>
      <c r="AW57" s="270"/>
      <c r="AX57" s="364"/>
      <c r="AY57" s="270"/>
    </row>
    <row r="58" spans="1:51" ht="24.95" hidden="1" customHeight="1">
      <c r="A58" s="400"/>
      <c r="B58" s="401"/>
      <c r="C58" s="353"/>
      <c r="D58" s="402"/>
      <c r="E58" s="402"/>
      <c r="F58" s="413"/>
      <c r="G58" s="406"/>
      <c r="H58" s="406"/>
      <c r="I58" s="406"/>
      <c r="J58" s="406"/>
      <c r="K58" s="406"/>
      <c r="L58" s="406"/>
      <c r="M58" s="406"/>
      <c r="N58" s="406"/>
      <c r="O58" s="413"/>
      <c r="P58" s="406"/>
      <c r="Q58" s="406"/>
      <c r="R58" s="406"/>
      <c r="S58" s="406"/>
      <c r="T58" s="406"/>
      <c r="U58" s="406"/>
      <c r="V58" s="406"/>
      <c r="W58" s="406"/>
      <c r="X58" s="481">
        <f t="shared" si="0"/>
        <v>0</v>
      </c>
      <c r="Y58" s="482"/>
      <c r="Z58" s="358" t="e">
        <f t="shared" si="1"/>
        <v>#DIV/0!</v>
      </c>
      <c r="AA58" s="359"/>
      <c r="AB58" s="360"/>
      <c r="AC58" s="360"/>
      <c r="AD58" s="360"/>
      <c r="AE58" s="360"/>
      <c r="AF58" s="360"/>
      <c r="AG58" s="27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1"/>
      <c r="AU58" s="362"/>
      <c r="AV58" s="363"/>
      <c r="AW58" s="270"/>
      <c r="AX58" s="364"/>
      <c r="AY58" s="270"/>
    </row>
    <row r="59" spans="1:51" ht="24.95" hidden="1" customHeight="1">
      <c r="A59" s="400"/>
      <c r="B59" s="401"/>
      <c r="C59" s="353"/>
      <c r="D59" s="402"/>
      <c r="E59" s="402"/>
      <c r="F59" s="406"/>
      <c r="G59" s="406"/>
      <c r="H59" s="406"/>
      <c r="I59" s="406"/>
      <c r="J59" s="406"/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81">
        <f t="shared" si="0"/>
        <v>0</v>
      </c>
      <c r="Y59" s="482"/>
      <c r="Z59" s="358" t="e">
        <f t="shared" si="1"/>
        <v>#DIV/0!</v>
      </c>
      <c r="AA59" s="359"/>
      <c r="AB59" s="360"/>
      <c r="AC59" s="360"/>
      <c r="AD59" s="360"/>
      <c r="AE59" s="360"/>
      <c r="AF59" s="360"/>
      <c r="AG59" s="27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1"/>
      <c r="AU59" s="362"/>
      <c r="AV59" s="363"/>
      <c r="AW59" s="270"/>
      <c r="AX59" s="364"/>
      <c r="AY59" s="270"/>
    </row>
    <row r="60" spans="1:51" ht="24.95" hidden="1" customHeight="1">
      <c r="A60" s="408"/>
      <c r="B60" s="401"/>
      <c r="C60" s="353"/>
      <c r="D60" s="402"/>
      <c r="E60" s="402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81">
        <f t="shared" si="0"/>
        <v>0</v>
      </c>
      <c r="Y60" s="482"/>
      <c r="Z60" s="358" t="e">
        <f t="shared" si="1"/>
        <v>#DIV/0!</v>
      </c>
      <c r="AA60" s="359"/>
      <c r="AB60" s="360"/>
      <c r="AC60" s="360"/>
      <c r="AD60" s="360"/>
      <c r="AE60" s="360"/>
      <c r="AF60" s="360"/>
      <c r="AG60" s="27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2"/>
      <c r="AV60" s="363"/>
      <c r="AW60" s="270"/>
      <c r="AX60" s="364"/>
      <c r="AY60" s="270"/>
    </row>
    <row r="61" spans="1:51" ht="24.95" hidden="1" customHeight="1">
      <c r="A61" s="400"/>
      <c r="B61" s="401"/>
      <c r="C61" s="353"/>
      <c r="D61" s="402"/>
      <c r="E61" s="402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81">
        <f t="shared" si="0"/>
        <v>0</v>
      </c>
      <c r="Y61" s="482"/>
      <c r="Z61" s="358" t="e">
        <f t="shared" si="1"/>
        <v>#DIV/0!</v>
      </c>
      <c r="AA61" s="359"/>
      <c r="AB61" s="360"/>
      <c r="AC61" s="360"/>
      <c r="AD61" s="360"/>
      <c r="AE61" s="360"/>
      <c r="AF61" s="360"/>
      <c r="AG61" s="27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2"/>
      <c r="AV61" s="363"/>
      <c r="AW61" s="270"/>
      <c r="AX61" s="364"/>
      <c r="AY61" s="270"/>
    </row>
    <row r="62" spans="1:51" ht="24.95" hidden="1" customHeight="1">
      <c r="A62" s="400"/>
      <c r="B62" s="401"/>
      <c r="C62" s="353"/>
      <c r="D62" s="402"/>
      <c r="E62" s="402"/>
      <c r="F62" s="403"/>
      <c r="G62" s="404"/>
      <c r="H62" s="404"/>
      <c r="I62" s="404"/>
      <c r="J62" s="404"/>
      <c r="K62" s="404"/>
      <c r="L62" s="404"/>
      <c r="M62" s="404"/>
      <c r="N62" s="404"/>
      <c r="O62" s="403"/>
      <c r="P62" s="404"/>
      <c r="Q62" s="404"/>
      <c r="R62" s="404"/>
      <c r="S62" s="404"/>
      <c r="T62" s="404"/>
      <c r="U62" s="404"/>
      <c r="V62" s="404"/>
      <c r="W62" s="404"/>
      <c r="X62" s="481">
        <f t="shared" si="0"/>
        <v>0</v>
      </c>
      <c r="Y62" s="482"/>
      <c r="Z62" s="358" t="e">
        <f t="shared" si="1"/>
        <v>#DIV/0!</v>
      </c>
      <c r="AA62" s="414"/>
      <c r="AB62" s="270"/>
      <c r="AC62" s="270"/>
      <c r="AD62" s="270"/>
      <c r="AE62" s="270"/>
      <c r="AF62" s="360"/>
      <c r="AG62" s="27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1"/>
      <c r="AU62" s="362"/>
      <c r="AV62" s="363"/>
      <c r="AW62" s="270"/>
      <c r="AX62" s="364"/>
      <c r="AY62" s="270"/>
    </row>
    <row r="63" spans="1:51" ht="24.95" hidden="1" customHeight="1">
      <c r="A63" s="400"/>
      <c r="B63" s="401"/>
      <c r="C63" s="353"/>
      <c r="D63" s="402"/>
      <c r="E63" s="402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81">
        <f t="shared" si="0"/>
        <v>0</v>
      </c>
      <c r="Y63" s="482"/>
      <c r="Z63" s="358" t="e">
        <f t="shared" si="1"/>
        <v>#DIV/0!</v>
      </c>
      <c r="AA63" s="359"/>
      <c r="AB63" s="360"/>
      <c r="AC63" s="360"/>
      <c r="AD63" s="360"/>
      <c r="AE63" s="360"/>
      <c r="AF63" s="360"/>
      <c r="AG63" s="27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0"/>
      <c r="AT63" s="360"/>
      <c r="AU63" s="362"/>
      <c r="AV63" s="363"/>
      <c r="AW63" s="270"/>
      <c r="AX63" s="364"/>
      <c r="AY63" s="270"/>
    </row>
    <row r="64" spans="1:51" ht="24.95" hidden="1" customHeight="1">
      <c r="A64" s="400"/>
      <c r="B64" s="401"/>
      <c r="C64" s="353"/>
      <c r="D64" s="402"/>
      <c r="E64" s="402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81">
        <f t="shared" si="0"/>
        <v>0</v>
      </c>
      <c r="Y64" s="482"/>
      <c r="Z64" s="358" t="e">
        <f t="shared" si="1"/>
        <v>#DIV/0!</v>
      </c>
      <c r="AA64" s="359"/>
      <c r="AB64" s="360"/>
      <c r="AC64" s="360"/>
      <c r="AD64" s="360"/>
      <c r="AE64" s="360"/>
      <c r="AF64" s="360"/>
      <c r="AG64" s="27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2"/>
      <c r="AV64" s="360"/>
      <c r="AW64" s="270"/>
      <c r="AX64" s="364"/>
      <c r="AY64" s="270"/>
    </row>
    <row r="65" spans="1:51" ht="24.95" hidden="1" customHeight="1">
      <c r="A65" s="407"/>
      <c r="B65" s="401"/>
      <c r="C65" s="353"/>
      <c r="D65" s="402"/>
      <c r="E65" s="402"/>
      <c r="F65" s="403"/>
      <c r="G65" s="404"/>
      <c r="H65" s="404"/>
      <c r="I65" s="404"/>
      <c r="J65" s="404"/>
      <c r="K65" s="404"/>
      <c r="L65" s="404"/>
      <c r="M65" s="404"/>
      <c r="N65" s="404"/>
      <c r="O65" s="403"/>
      <c r="P65" s="404"/>
      <c r="Q65" s="404"/>
      <c r="R65" s="404"/>
      <c r="S65" s="404"/>
      <c r="T65" s="404"/>
      <c r="U65" s="404"/>
      <c r="V65" s="404"/>
      <c r="W65" s="404"/>
      <c r="X65" s="481">
        <f t="shared" si="0"/>
        <v>0</v>
      </c>
      <c r="Y65" s="482"/>
      <c r="Z65" s="358" t="e">
        <f t="shared" si="1"/>
        <v>#DIV/0!</v>
      </c>
      <c r="AA65" s="415"/>
      <c r="AB65" s="276"/>
      <c r="AC65" s="276"/>
      <c r="AD65" s="276"/>
      <c r="AE65" s="276"/>
      <c r="AF65" s="276"/>
      <c r="AG65" s="270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398"/>
      <c r="AT65" s="276"/>
      <c r="AU65" s="362"/>
      <c r="AV65" s="416"/>
      <c r="AW65" s="270"/>
      <c r="AX65" s="364"/>
      <c r="AY65" s="270"/>
    </row>
    <row r="66" spans="1:51" ht="24.95" hidden="1" customHeight="1">
      <c r="A66" s="400"/>
      <c r="B66" s="401"/>
      <c r="C66" s="353"/>
      <c r="D66" s="402"/>
      <c r="E66" s="402"/>
      <c r="F66" s="403"/>
      <c r="G66" s="404"/>
      <c r="H66" s="404"/>
      <c r="I66" s="404"/>
      <c r="J66" s="404"/>
      <c r="K66" s="404"/>
      <c r="L66" s="404"/>
      <c r="M66" s="404"/>
      <c r="N66" s="404"/>
      <c r="O66" s="403"/>
      <c r="P66" s="404"/>
      <c r="Q66" s="404"/>
      <c r="R66" s="404"/>
      <c r="S66" s="404"/>
      <c r="T66" s="404"/>
      <c r="U66" s="404"/>
      <c r="V66" s="404"/>
      <c r="W66" s="404"/>
      <c r="X66" s="481">
        <f t="shared" si="0"/>
        <v>0</v>
      </c>
      <c r="Y66" s="482"/>
      <c r="Z66" s="358" t="e">
        <f t="shared" si="1"/>
        <v>#DIV/0!</v>
      </c>
      <c r="AA66" s="415"/>
      <c r="AB66" s="276"/>
      <c r="AC66" s="276"/>
      <c r="AD66" s="276"/>
      <c r="AE66" s="276"/>
      <c r="AF66" s="276"/>
      <c r="AG66" s="270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398"/>
      <c r="AT66" s="276"/>
      <c r="AU66" s="362"/>
      <c r="AV66" s="360"/>
      <c r="AW66" s="270"/>
      <c r="AX66" s="364"/>
      <c r="AY66" s="270"/>
    </row>
    <row r="67" spans="1:51" ht="24.95" hidden="1" customHeight="1">
      <c r="A67" s="408"/>
      <c r="B67" s="401"/>
      <c r="C67" s="353"/>
      <c r="D67" s="402"/>
      <c r="E67" s="402"/>
      <c r="F67" s="403"/>
      <c r="G67" s="404"/>
      <c r="H67" s="404"/>
      <c r="I67" s="404"/>
      <c r="J67" s="404"/>
      <c r="K67" s="404"/>
      <c r="L67" s="404"/>
      <c r="M67" s="404"/>
      <c r="N67" s="404"/>
      <c r="O67" s="403"/>
      <c r="P67" s="404"/>
      <c r="Q67" s="404"/>
      <c r="R67" s="404"/>
      <c r="S67" s="404"/>
      <c r="T67" s="404"/>
      <c r="U67" s="404"/>
      <c r="V67" s="404"/>
      <c r="W67" s="404"/>
      <c r="X67" s="481">
        <f t="shared" si="0"/>
        <v>0</v>
      </c>
      <c r="Y67" s="482"/>
      <c r="Z67" s="358" t="e">
        <f t="shared" si="1"/>
        <v>#DIV/0!</v>
      </c>
      <c r="AA67" s="415"/>
      <c r="AB67" s="276"/>
      <c r="AC67" s="276"/>
      <c r="AD67" s="276"/>
      <c r="AE67" s="276"/>
      <c r="AF67" s="276"/>
      <c r="AG67" s="270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398"/>
      <c r="AT67" s="276"/>
      <c r="AU67" s="362"/>
      <c r="AV67" s="417"/>
      <c r="AW67" s="270"/>
      <c r="AX67" s="364"/>
      <c r="AY67" s="270"/>
    </row>
    <row r="68" spans="1:51" ht="30" hidden="1" customHeight="1">
      <c r="A68" s="407"/>
      <c r="B68" s="401"/>
      <c r="C68" s="353"/>
      <c r="D68" s="402"/>
      <c r="E68" s="402"/>
      <c r="F68" s="403"/>
      <c r="G68" s="404"/>
      <c r="H68" s="404"/>
      <c r="I68" s="404"/>
      <c r="J68" s="404"/>
      <c r="K68" s="404"/>
      <c r="L68" s="404"/>
      <c r="M68" s="404"/>
      <c r="N68" s="404"/>
      <c r="O68" s="403"/>
      <c r="P68" s="404"/>
      <c r="Q68" s="404"/>
      <c r="R68" s="404"/>
      <c r="S68" s="404"/>
      <c r="T68" s="404"/>
      <c r="U68" s="404"/>
      <c r="V68" s="404"/>
      <c r="W68" s="404"/>
      <c r="X68" s="481">
        <f t="shared" si="0"/>
        <v>0</v>
      </c>
      <c r="Y68" s="482"/>
      <c r="Z68" s="358" t="e">
        <f t="shared" si="1"/>
        <v>#DIV/0!</v>
      </c>
      <c r="AA68" s="359"/>
      <c r="AB68" s="360"/>
      <c r="AC68" s="360"/>
      <c r="AD68" s="360"/>
      <c r="AE68" s="360"/>
      <c r="AF68" s="418"/>
      <c r="AG68" s="270"/>
      <c r="AH68" s="360"/>
      <c r="AI68" s="360"/>
      <c r="AJ68" s="360"/>
      <c r="AK68" s="360"/>
      <c r="AL68" s="360"/>
      <c r="AM68" s="360"/>
      <c r="AN68" s="360"/>
      <c r="AO68" s="360"/>
      <c r="AP68" s="360"/>
      <c r="AQ68" s="360"/>
      <c r="AR68" s="360"/>
      <c r="AS68" s="360"/>
      <c r="AT68" s="360"/>
      <c r="AU68" s="362"/>
      <c r="AV68" s="360"/>
      <c r="AW68" s="270"/>
      <c r="AX68" s="364"/>
      <c r="AY68" s="270"/>
    </row>
    <row r="69" spans="1:51" ht="30" hidden="1" customHeight="1">
      <c r="A69" s="405"/>
      <c r="B69" s="401"/>
      <c r="C69" s="353"/>
      <c r="D69" s="402"/>
      <c r="E69" s="402"/>
      <c r="F69" s="404"/>
      <c r="G69" s="404"/>
      <c r="H69" s="404"/>
      <c r="I69" s="404"/>
      <c r="J69" s="419"/>
      <c r="K69" s="404"/>
      <c r="L69" s="404"/>
      <c r="M69" s="404"/>
      <c r="N69" s="404"/>
      <c r="O69" s="404"/>
      <c r="P69" s="404"/>
      <c r="Q69" s="404"/>
      <c r="R69" s="404"/>
      <c r="S69" s="419"/>
      <c r="T69" s="404"/>
      <c r="U69" s="404"/>
      <c r="V69" s="404"/>
      <c r="W69" s="404"/>
      <c r="X69" s="481">
        <f t="shared" si="0"/>
        <v>0</v>
      </c>
      <c r="Y69" s="482"/>
      <c r="Z69" s="358" t="e">
        <f t="shared" si="1"/>
        <v>#DIV/0!</v>
      </c>
      <c r="AA69" s="359"/>
      <c r="AB69" s="360"/>
      <c r="AC69" s="360"/>
      <c r="AD69" s="360"/>
      <c r="AE69" s="360"/>
      <c r="AF69" s="360"/>
      <c r="AG69" s="270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2"/>
      <c r="AV69" s="360"/>
      <c r="AW69" s="270"/>
      <c r="AX69" s="364"/>
      <c r="AY69" s="270"/>
    </row>
    <row r="70" spans="1:51" ht="30" hidden="1" customHeight="1" thickBot="1">
      <c r="A70" s="400"/>
      <c r="B70" s="401"/>
      <c r="C70" s="353"/>
      <c r="D70" s="402"/>
      <c r="E70" s="402"/>
      <c r="F70" s="410"/>
      <c r="G70" s="404"/>
      <c r="H70" s="404"/>
      <c r="I70" s="404"/>
      <c r="J70" s="404"/>
      <c r="K70" s="404"/>
      <c r="L70" s="404"/>
      <c r="M70" s="404"/>
      <c r="N70" s="404"/>
      <c r="O70" s="410"/>
      <c r="P70" s="404"/>
      <c r="Q70" s="404"/>
      <c r="R70" s="404"/>
      <c r="S70" s="404"/>
      <c r="T70" s="404"/>
      <c r="U70" s="404"/>
      <c r="V70" s="404"/>
      <c r="W70" s="404"/>
      <c r="X70" s="481">
        <f t="shared" si="0"/>
        <v>0</v>
      </c>
      <c r="Y70" s="482"/>
      <c r="Z70" s="358" t="e">
        <f t="shared" si="1"/>
        <v>#DIV/0!</v>
      </c>
      <c r="AA70" s="359"/>
      <c r="AB70" s="360"/>
      <c r="AC70" s="360"/>
      <c r="AD70" s="360"/>
      <c r="AE70" s="360"/>
      <c r="AF70" s="276"/>
      <c r="AG70" s="270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360"/>
      <c r="AU70" s="362"/>
      <c r="AV70" s="360"/>
      <c r="AW70" s="270"/>
      <c r="AX70" s="364"/>
      <c r="AY70" s="270"/>
    </row>
    <row r="71" spans="1:51" ht="30" hidden="1" customHeight="1" thickBot="1">
      <c r="A71" s="400"/>
      <c r="B71" s="401"/>
      <c r="C71" s="353"/>
      <c r="D71" s="402"/>
      <c r="E71" s="402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81">
        <f t="shared" si="0"/>
        <v>0</v>
      </c>
      <c r="Y71" s="482"/>
      <c r="Z71" s="358" t="e">
        <f t="shared" si="1"/>
        <v>#DIV/0!</v>
      </c>
      <c r="AA71" s="359"/>
      <c r="AB71" s="360"/>
      <c r="AC71" s="360"/>
      <c r="AD71" s="360"/>
      <c r="AE71" s="360"/>
      <c r="AF71" s="360"/>
      <c r="AG71" s="270"/>
      <c r="AH71" s="360"/>
      <c r="AI71" s="360"/>
      <c r="AJ71" s="360"/>
      <c r="AK71" s="360"/>
      <c r="AL71" s="360"/>
      <c r="AM71" s="360"/>
      <c r="AN71" s="360"/>
      <c r="AO71" s="360"/>
      <c r="AP71" s="360"/>
      <c r="AQ71" s="360"/>
      <c r="AR71" s="360"/>
      <c r="AS71" s="360"/>
      <c r="AT71" s="361"/>
      <c r="AU71" s="362"/>
      <c r="AV71" s="360"/>
      <c r="AW71" s="270"/>
      <c r="AX71" s="364"/>
      <c r="AY71" s="270"/>
    </row>
    <row r="72" spans="1:51" ht="30" hidden="1" customHeight="1">
      <c r="A72" s="408"/>
      <c r="B72" s="401"/>
      <c r="C72" s="353"/>
      <c r="D72" s="402"/>
      <c r="E72" s="402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404"/>
      <c r="X72" s="481">
        <f t="shared" si="0"/>
        <v>0</v>
      </c>
      <c r="Y72" s="482"/>
      <c r="Z72" s="358" t="e">
        <f t="shared" si="1"/>
        <v>#DIV/0!</v>
      </c>
      <c r="AA72" s="359"/>
      <c r="AB72" s="360"/>
      <c r="AC72" s="360"/>
      <c r="AD72" s="360"/>
      <c r="AE72" s="360"/>
      <c r="AF72" s="360"/>
      <c r="AG72" s="270"/>
      <c r="AH72" s="360"/>
      <c r="AI72" s="360"/>
      <c r="AJ72" s="360"/>
      <c r="AK72" s="360"/>
      <c r="AL72" s="360"/>
      <c r="AM72" s="360"/>
      <c r="AN72" s="360"/>
      <c r="AO72" s="360"/>
      <c r="AP72" s="360"/>
      <c r="AQ72" s="360"/>
      <c r="AR72" s="360"/>
      <c r="AS72" s="360"/>
      <c r="AT72" s="361"/>
      <c r="AU72" s="362"/>
      <c r="AV72" s="363"/>
      <c r="AW72" s="270"/>
      <c r="AX72" s="364"/>
      <c r="AY72" s="270"/>
    </row>
    <row r="73" spans="1:51" ht="30" hidden="1" customHeight="1">
      <c r="A73" s="407"/>
      <c r="B73" s="420"/>
      <c r="C73" s="353"/>
      <c r="D73" s="421"/>
      <c r="E73" s="421"/>
      <c r="F73" s="413"/>
      <c r="G73" s="406"/>
      <c r="H73" s="406"/>
      <c r="I73" s="406"/>
      <c r="J73" s="406"/>
      <c r="K73" s="406"/>
      <c r="L73" s="406"/>
      <c r="M73" s="406"/>
      <c r="N73" s="406"/>
      <c r="O73" s="413"/>
      <c r="P73" s="406"/>
      <c r="Q73" s="406"/>
      <c r="R73" s="406"/>
      <c r="S73" s="406"/>
      <c r="T73" s="406"/>
      <c r="U73" s="406"/>
      <c r="V73" s="406"/>
      <c r="W73" s="406"/>
      <c r="X73" s="481">
        <f t="shared" si="0"/>
        <v>0</v>
      </c>
      <c r="Y73" s="482"/>
      <c r="Z73" s="358" t="e">
        <f t="shared" si="1"/>
        <v>#DIV/0!</v>
      </c>
      <c r="AA73" s="414"/>
      <c r="AB73" s="276"/>
      <c r="AC73" s="276"/>
      <c r="AD73" s="276"/>
      <c r="AE73" s="276"/>
      <c r="AF73" s="276"/>
      <c r="AG73" s="270"/>
      <c r="AH73" s="276"/>
      <c r="AI73" s="276"/>
      <c r="AJ73" s="276"/>
      <c r="AK73" s="276"/>
      <c r="AL73" s="276"/>
      <c r="AM73" s="276"/>
      <c r="AN73" s="276"/>
      <c r="AO73" s="276"/>
      <c r="AP73" s="276"/>
      <c r="AQ73" s="276"/>
      <c r="AR73" s="276"/>
      <c r="AS73" s="276"/>
      <c r="AT73" s="360"/>
      <c r="AU73" s="362"/>
      <c r="AV73" s="363"/>
      <c r="AW73" s="270"/>
      <c r="AX73" s="364"/>
      <c r="AY73" s="270"/>
    </row>
    <row r="74" spans="1:51" ht="30" hidden="1" customHeight="1">
      <c r="A74" s="407"/>
      <c r="B74" s="420"/>
      <c r="C74" s="353"/>
      <c r="D74" s="421"/>
      <c r="E74" s="421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81">
        <f t="shared" si="0"/>
        <v>0</v>
      </c>
      <c r="Y74" s="482"/>
      <c r="Z74" s="358" t="e">
        <f t="shared" si="1"/>
        <v>#DIV/0!</v>
      </c>
      <c r="AA74" s="359"/>
      <c r="AB74" s="360"/>
      <c r="AC74" s="360"/>
      <c r="AD74" s="360"/>
      <c r="AE74" s="360"/>
      <c r="AF74" s="375"/>
      <c r="AG74" s="270"/>
      <c r="AH74" s="375"/>
      <c r="AI74" s="375"/>
      <c r="AJ74" s="375"/>
      <c r="AK74" s="375"/>
      <c r="AL74" s="375"/>
      <c r="AM74" s="375"/>
      <c r="AN74" s="375"/>
      <c r="AO74" s="375"/>
      <c r="AP74" s="375"/>
      <c r="AQ74" s="375"/>
      <c r="AR74" s="375"/>
      <c r="AS74" s="375"/>
      <c r="AT74" s="361"/>
      <c r="AU74" s="362"/>
      <c r="AV74" s="363"/>
      <c r="AW74" s="270"/>
      <c r="AX74" s="364"/>
      <c r="AY74" s="270"/>
    </row>
    <row r="75" spans="1:51" ht="30" hidden="1" customHeight="1">
      <c r="A75" s="400"/>
      <c r="B75" s="420"/>
      <c r="C75" s="353"/>
      <c r="D75" s="421"/>
      <c r="E75" s="421"/>
      <c r="F75" s="413"/>
      <c r="G75" s="406"/>
      <c r="H75" s="406"/>
      <c r="I75" s="406"/>
      <c r="J75" s="406"/>
      <c r="K75" s="406"/>
      <c r="L75" s="406"/>
      <c r="M75" s="406"/>
      <c r="N75" s="406"/>
      <c r="O75" s="413"/>
      <c r="P75" s="406"/>
      <c r="Q75" s="406"/>
      <c r="R75" s="406"/>
      <c r="S75" s="406"/>
      <c r="T75" s="406"/>
      <c r="U75" s="406"/>
      <c r="V75" s="406"/>
      <c r="W75" s="406"/>
      <c r="X75" s="481">
        <f t="shared" si="0"/>
        <v>0</v>
      </c>
      <c r="Y75" s="482"/>
      <c r="Z75" s="358" t="e">
        <f t="shared" si="1"/>
        <v>#DIV/0!</v>
      </c>
      <c r="AA75" s="359"/>
      <c r="AB75" s="360"/>
      <c r="AC75" s="360"/>
      <c r="AD75" s="360"/>
      <c r="AE75" s="36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360"/>
      <c r="AU75" s="409"/>
      <c r="AV75" s="360"/>
      <c r="AW75" s="270"/>
      <c r="AX75" s="364"/>
      <c r="AY75" s="270"/>
    </row>
    <row r="76" spans="1:51" ht="30" hidden="1" customHeight="1">
      <c r="A76" s="407"/>
      <c r="B76" s="420"/>
      <c r="C76" s="353"/>
      <c r="D76" s="421"/>
      <c r="E76" s="421"/>
      <c r="F76" s="422"/>
      <c r="G76" s="422"/>
      <c r="H76" s="422"/>
      <c r="I76" s="422"/>
      <c r="J76" s="422"/>
      <c r="K76" s="422"/>
      <c r="L76" s="422"/>
      <c r="M76" s="422"/>
      <c r="N76" s="422"/>
      <c r="O76" s="422"/>
      <c r="P76" s="422"/>
      <c r="Q76" s="422"/>
      <c r="R76" s="422"/>
      <c r="S76" s="422"/>
      <c r="T76" s="422"/>
      <c r="U76" s="422"/>
      <c r="V76" s="422"/>
      <c r="W76" s="422"/>
      <c r="X76" s="481">
        <f t="shared" si="0"/>
        <v>0</v>
      </c>
      <c r="Y76" s="482"/>
      <c r="Z76" s="358" t="e">
        <f t="shared" si="1"/>
        <v>#DIV/0!</v>
      </c>
      <c r="AA76" s="359"/>
      <c r="AB76" s="360"/>
      <c r="AC76" s="360"/>
      <c r="AD76" s="360"/>
      <c r="AE76" s="360"/>
      <c r="AF76" s="360"/>
      <c r="AG76" s="27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0"/>
      <c r="AU76" s="362"/>
      <c r="AV76" s="363"/>
      <c r="AW76" s="270"/>
      <c r="AX76" s="364"/>
      <c r="AY76" s="270"/>
    </row>
    <row r="77" spans="1:51" ht="30" hidden="1" customHeight="1" thickBot="1">
      <c r="A77" s="407"/>
      <c r="B77" s="401"/>
      <c r="C77" s="353"/>
      <c r="D77" s="423"/>
      <c r="E77" s="423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81">
        <f t="shared" si="0"/>
        <v>0</v>
      </c>
      <c r="Y77" s="482"/>
      <c r="Z77" s="358" t="e">
        <f t="shared" si="1"/>
        <v>#DIV/0!</v>
      </c>
      <c r="AA77" s="359"/>
      <c r="AB77" s="360"/>
      <c r="AC77" s="360"/>
      <c r="AD77" s="360"/>
      <c r="AE77" s="360"/>
      <c r="AF77" s="276"/>
      <c r="AG77" s="270"/>
      <c r="AH77" s="276"/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/>
      <c r="AT77" s="361"/>
      <c r="AU77" s="362"/>
      <c r="AV77" s="363"/>
      <c r="AW77" s="270"/>
      <c r="AX77" s="364"/>
      <c r="AY77" s="270"/>
    </row>
    <row r="78" spans="1:51" ht="30" hidden="1" customHeight="1" thickBot="1">
      <c r="A78" s="408"/>
      <c r="B78" s="401"/>
      <c r="C78" s="353"/>
      <c r="D78" s="402"/>
      <c r="E78" s="402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81">
        <f t="shared" si="0"/>
        <v>0</v>
      </c>
      <c r="Y78" s="482"/>
      <c r="Z78" s="358" t="e">
        <f t="shared" si="1"/>
        <v>#DIV/0!</v>
      </c>
      <c r="AA78" s="359"/>
      <c r="AB78" s="360"/>
      <c r="AC78" s="360"/>
      <c r="AD78" s="360"/>
      <c r="AE78" s="360"/>
      <c r="AF78" s="360"/>
      <c r="AG78" s="27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2"/>
      <c r="AV78" s="360"/>
      <c r="AW78" s="270"/>
      <c r="AX78" s="364"/>
      <c r="AY78" s="270"/>
    </row>
    <row r="79" spans="1:51" ht="30" hidden="1" customHeight="1" thickBot="1">
      <c r="A79" s="400"/>
      <c r="B79" s="404"/>
      <c r="C79" s="353"/>
      <c r="D79" s="402"/>
      <c r="E79" s="402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81">
        <f t="shared" si="0"/>
        <v>0</v>
      </c>
      <c r="Y79" s="482"/>
      <c r="Z79" s="358" t="e">
        <f t="shared" si="1"/>
        <v>#DIV/0!</v>
      </c>
      <c r="AA79" s="359"/>
      <c r="AB79" s="360"/>
      <c r="AC79" s="360"/>
      <c r="AD79" s="360"/>
      <c r="AE79" s="360"/>
      <c r="AF79" s="360"/>
      <c r="AG79" s="27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1"/>
      <c r="AU79" s="409"/>
      <c r="AV79" s="363"/>
      <c r="AW79" s="270"/>
      <c r="AX79" s="364"/>
      <c r="AY79" s="270"/>
    </row>
    <row r="80" spans="1:51" ht="30" hidden="1" customHeight="1" thickBot="1">
      <c r="A80" s="400"/>
      <c r="B80" s="404"/>
      <c r="C80" s="353"/>
      <c r="D80" s="402"/>
      <c r="E80" s="402"/>
      <c r="F80" s="404"/>
      <c r="G80" s="404"/>
      <c r="H80" s="404"/>
      <c r="I80" s="404"/>
      <c r="J80" s="404"/>
      <c r="K80" s="404"/>
      <c r="L80" s="404"/>
      <c r="M80" s="404"/>
      <c r="N80" s="404"/>
      <c r="O80" s="404"/>
      <c r="P80" s="404"/>
      <c r="Q80" s="404"/>
      <c r="R80" s="404"/>
      <c r="S80" s="404"/>
      <c r="T80" s="404"/>
      <c r="U80" s="404"/>
      <c r="V80" s="404"/>
      <c r="W80" s="404"/>
      <c r="X80" s="481">
        <f t="shared" si="0"/>
        <v>0</v>
      </c>
      <c r="Y80" s="482"/>
      <c r="Z80" s="358" t="e">
        <f t="shared" si="1"/>
        <v>#DIV/0!</v>
      </c>
      <c r="AA80" s="359"/>
      <c r="AB80" s="360"/>
      <c r="AC80" s="360"/>
      <c r="AD80" s="360"/>
      <c r="AE80" s="360"/>
      <c r="AF80" s="276"/>
      <c r="AG80" s="270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6"/>
      <c r="AT80" s="361"/>
      <c r="AU80" s="409"/>
      <c r="AV80" s="363"/>
      <c r="AW80" s="270"/>
      <c r="AX80" s="364"/>
      <c r="AY80" s="270"/>
    </row>
    <row r="81" spans="1:51" ht="30" hidden="1" customHeight="1">
      <c r="A81" s="405"/>
      <c r="B81" s="401"/>
      <c r="C81" s="353"/>
      <c r="D81" s="402"/>
      <c r="E81" s="402"/>
      <c r="F81" s="404"/>
      <c r="G81" s="404"/>
      <c r="H81" s="404"/>
      <c r="I81" s="404"/>
      <c r="J81" s="404"/>
      <c r="K81" s="404"/>
      <c r="L81" s="404"/>
      <c r="M81" s="404"/>
      <c r="N81" s="404"/>
      <c r="O81" s="404"/>
      <c r="P81" s="404"/>
      <c r="Q81" s="404"/>
      <c r="R81" s="404"/>
      <c r="S81" s="404"/>
      <c r="T81" s="404"/>
      <c r="U81" s="404"/>
      <c r="V81" s="404"/>
      <c r="W81" s="404"/>
      <c r="X81" s="481">
        <f t="shared" si="0"/>
        <v>0</v>
      </c>
      <c r="Y81" s="482"/>
      <c r="Z81" s="358" t="e">
        <f t="shared" si="1"/>
        <v>#DIV/0!</v>
      </c>
      <c r="AA81" s="359"/>
      <c r="AB81" s="360"/>
      <c r="AC81" s="360"/>
      <c r="AD81" s="360"/>
      <c r="AE81" s="360"/>
      <c r="AF81" s="360"/>
      <c r="AG81" s="270"/>
      <c r="AH81" s="412"/>
      <c r="AI81" s="360"/>
      <c r="AJ81" s="360"/>
      <c r="AK81" s="360"/>
      <c r="AL81" s="360"/>
      <c r="AM81" s="360"/>
      <c r="AN81" s="360"/>
      <c r="AO81" s="360"/>
      <c r="AP81" s="360"/>
      <c r="AQ81" s="360"/>
      <c r="AR81" s="360"/>
      <c r="AS81" s="360"/>
      <c r="AT81" s="361"/>
      <c r="AU81" s="362"/>
      <c r="AV81" s="363"/>
      <c r="AW81" s="270"/>
      <c r="AX81" s="364"/>
      <c r="AY81" s="270"/>
    </row>
    <row r="82" spans="1:51" ht="30" hidden="1" customHeight="1">
      <c r="A82" s="424"/>
      <c r="B82" s="401"/>
      <c r="C82" s="353"/>
      <c r="D82" s="402"/>
      <c r="E82" s="402"/>
      <c r="F82" s="403"/>
      <c r="G82" s="404"/>
      <c r="H82" s="404"/>
      <c r="I82" s="404"/>
      <c r="J82" s="404"/>
      <c r="K82" s="404"/>
      <c r="L82" s="404"/>
      <c r="M82" s="404"/>
      <c r="N82" s="404"/>
      <c r="O82" s="403"/>
      <c r="P82" s="404"/>
      <c r="Q82" s="404"/>
      <c r="R82" s="404"/>
      <c r="S82" s="404"/>
      <c r="T82" s="404"/>
      <c r="U82" s="404"/>
      <c r="V82" s="404"/>
      <c r="W82" s="404"/>
      <c r="X82" s="481">
        <f t="shared" si="0"/>
        <v>0</v>
      </c>
      <c r="Y82" s="482"/>
      <c r="Z82" s="358" t="e">
        <f t="shared" si="1"/>
        <v>#DIV/0!</v>
      </c>
      <c r="AA82" s="359"/>
      <c r="AB82" s="360"/>
      <c r="AC82" s="360"/>
      <c r="AD82" s="360"/>
      <c r="AE82" s="360"/>
      <c r="AF82" s="360"/>
      <c r="AG82" s="270"/>
      <c r="AH82" s="360"/>
      <c r="AI82" s="360"/>
      <c r="AJ82" s="360"/>
      <c r="AK82" s="360"/>
      <c r="AL82" s="360"/>
      <c r="AM82" s="360"/>
      <c r="AN82" s="360"/>
      <c r="AO82" s="360"/>
      <c r="AP82" s="360"/>
      <c r="AQ82" s="360"/>
      <c r="AR82" s="360"/>
      <c r="AS82" s="360"/>
      <c r="AT82" s="360"/>
      <c r="AU82" s="362"/>
      <c r="AV82" s="363"/>
      <c r="AW82" s="270"/>
      <c r="AX82" s="364"/>
      <c r="AY82" s="270"/>
    </row>
    <row r="83" spans="1:51" ht="30" customHeight="1" thickBot="1">
      <c r="A83" s="352" t="s">
        <v>284</v>
      </c>
      <c r="B83" s="353">
        <v>40</v>
      </c>
      <c r="C83" s="353"/>
      <c r="D83" s="390"/>
      <c r="E83" s="390" t="s">
        <v>254</v>
      </c>
      <c r="F83" s="391">
        <f>'[1]1ДЕНЬ '!CD87</f>
        <v>0</v>
      </c>
      <c r="G83" s="367">
        <f>'[1]2 день'!CF87</f>
        <v>20</v>
      </c>
      <c r="H83" s="367">
        <v>120</v>
      </c>
      <c r="I83" s="367">
        <f>'[1]4 день'!CF87</f>
        <v>2.4</v>
      </c>
      <c r="J83" s="367">
        <f>'[1]5 день'!CF87</f>
        <v>6.28</v>
      </c>
      <c r="K83" s="367">
        <f>'[1]6 день(суббота)'!CX87</f>
        <v>34</v>
      </c>
      <c r="L83" s="367">
        <f>'[1]7 день'!CH87</f>
        <v>0</v>
      </c>
      <c r="M83" s="367">
        <f>'[1]8 день'!CJ87</f>
        <v>10.64</v>
      </c>
      <c r="N83" s="367">
        <f>'[1]9день'!CL87</f>
        <v>72</v>
      </c>
      <c r="O83" s="391">
        <f>'[1]10день'!CH87</f>
        <v>19.2</v>
      </c>
      <c r="P83" s="367">
        <f>'[1]11день  сердце'!CF87</f>
        <v>0</v>
      </c>
      <c r="Q83" s="367">
        <f>'[1]12день(суббота) '!CF87</f>
        <v>0</v>
      </c>
      <c r="R83" s="369"/>
      <c r="S83" s="369"/>
      <c r="T83" s="369"/>
      <c r="U83" s="369"/>
      <c r="V83" s="369"/>
      <c r="W83" s="369"/>
      <c r="X83" s="481">
        <f t="shared" si="0"/>
        <v>284.52</v>
      </c>
      <c r="Y83" s="482">
        <f>X83/Y25</f>
        <v>23.709999999999997</v>
      </c>
      <c r="Z83" s="358">
        <f t="shared" si="1"/>
        <v>-40.725000000000009</v>
      </c>
      <c r="AA83" s="414"/>
      <c r="AB83" s="276"/>
      <c r="AC83" s="276"/>
      <c r="AD83" s="276"/>
      <c r="AE83" s="276"/>
      <c r="AF83" s="360"/>
      <c r="AG83" s="270"/>
      <c r="AH83" s="360"/>
      <c r="AI83" s="360"/>
      <c r="AJ83" s="360"/>
      <c r="AK83" s="360"/>
      <c r="AL83" s="360"/>
      <c r="AM83" s="360"/>
      <c r="AN83" s="360"/>
      <c r="AO83" s="360"/>
      <c r="AP83" s="360"/>
      <c r="AQ83" s="360"/>
      <c r="AR83" s="360"/>
      <c r="AS83" s="360"/>
      <c r="AT83" s="361"/>
      <c r="AU83" s="362"/>
      <c r="AV83" s="363"/>
      <c r="AW83" s="270"/>
      <c r="AX83" s="364"/>
      <c r="AY83" s="270"/>
    </row>
    <row r="84" spans="1:51" ht="30" customHeight="1" thickBot="1">
      <c r="A84" s="425" t="s">
        <v>285</v>
      </c>
      <c r="B84" s="426">
        <v>35</v>
      </c>
      <c r="C84" s="427"/>
      <c r="D84" s="428"/>
      <c r="E84" s="428" t="s">
        <v>254</v>
      </c>
      <c r="F84" s="429">
        <f>'[1]1ДЕНЬ '!CD66</f>
        <v>15</v>
      </c>
      <c r="G84" s="430">
        <v>20</v>
      </c>
      <c r="H84" s="430">
        <v>15</v>
      </c>
      <c r="I84" s="430">
        <f>'[1]4 день'!CF66</f>
        <v>18</v>
      </c>
      <c r="J84" s="430">
        <v>20</v>
      </c>
      <c r="K84" s="430">
        <f>'[1]6 день(суббота)'!CX66</f>
        <v>30</v>
      </c>
      <c r="L84" s="430">
        <v>2</v>
      </c>
      <c r="M84" s="430">
        <f>'[1]8 день'!CJ66</f>
        <v>36</v>
      </c>
      <c r="N84" s="430">
        <f>'[1]9день'!CL66</f>
        <v>30</v>
      </c>
      <c r="O84" s="429">
        <v>25</v>
      </c>
      <c r="P84" s="430">
        <f>'[1]11день  сердце'!CF66</f>
        <v>25.5</v>
      </c>
      <c r="Q84" s="430">
        <v>15</v>
      </c>
      <c r="R84" s="431"/>
      <c r="S84" s="431"/>
      <c r="T84" s="431"/>
      <c r="U84" s="431"/>
      <c r="V84" s="431"/>
      <c r="W84" s="431"/>
      <c r="X84" s="481">
        <f t="shared" si="0"/>
        <v>251.5</v>
      </c>
      <c r="Y84" s="482">
        <f>X84/Y25</f>
        <v>20.958333333333332</v>
      </c>
      <c r="Z84" s="358">
        <f t="shared" si="1"/>
        <v>-40.11904761904762</v>
      </c>
      <c r="AA84" s="414"/>
      <c r="AB84" s="375"/>
      <c r="AC84" s="375"/>
      <c r="AD84" s="375"/>
      <c r="AE84" s="375"/>
      <c r="AF84" s="360"/>
      <c r="AG84" s="270"/>
      <c r="AH84" s="360"/>
      <c r="AI84" s="360"/>
      <c r="AJ84" s="360"/>
      <c r="AK84" s="360"/>
      <c r="AL84" s="360"/>
      <c r="AM84" s="360"/>
      <c r="AN84" s="360"/>
      <c r="AO84" s="360"/>
      <c r="AP84" s="360"/>
      <c r="AQ84" s="360"/>
      <c r="AR84" s="360"/>
      <c r="AS84" s="270"/>
      <c r="AT84" s="361"/>
      <c r="AU84" s="362"/>
      <c r="AV84" s="363"/>
      <c r="AW84" s="270"/>
      <c r="AX84" s="364"/>
      <c r="AY84" s="270"/>
    </row>
    <row r="85" spans="1:51" ht="28.5" customHeight="1" thickBot="1">
      <c r="A85" s="432" t="s">
        <v>287</v>
      </c>
      <c r="B85" s="353">
        <v>15</v>
      </c>
      <c r="C85" s="433"/>
      <c r="D85" s="390"/>
      <c r="E85" s="390" t="s">
        <v>254</v>
      </c>
      <c r="F85" s="434"/>
      <c r="G85" s="434"/>
      <c r="H85" s="431"/>
      <c r="I85" s="434"/>
      <c r="J85" s="431"/>
      <c r="K85" s="434"/>
      <c r="L85" s="434"/>
      <c r="M85" s="431"/>
      <c r="N85" s="434"/>
      <c r="O85" s="434"/>
      <c r="P85" s="434"/>
      <c r="Q85" s="431"/>
      <c r="R85" s="434"/>
      <c r="S85" s="431"/>
      <c r="T85" s="431"/>
      <c r="U85" s="431"/>
      <c r="V85" s="434"/>
      <c r="W85" s="431"/>
      <c r="X85" s="481">
        <f t="shared" si="0"/>
        <v>0</v>
      </c>
      <c r="Y85" s="482">
        <f>X85/Y25</f>
        <v>0</v>
      </c>
      <c r="Z85" s="358">
        <f t="shared" si="1"/>
        <v>-100</v>
      </c>
      <c r="AA85" s="359"/>
      <c r="AB85" s="360"/>
      <c r="AC85" s="360"/>
      <c r="AD85" s="360"/>
      <c r="AE85" s="360"/>
      <c r="AF85" s="360"/>
      <c r="AG85" s="27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2"/>
      <c r="AV85" s="363"/>
      <c r="AW85" s="270"/>
      <c r="AX85" s="364"/>
      <c r="AY85" s="270"/>
    </row>
    <row r="86" spans="1:51" ht="30" customHeight="1" thickBot="1">
      <c r="A86" s="435" t="s">
        <v>288</v>
      </c>
      <c r="B86" s="353">
        <v>2</v>
      </c>
      <c r="C86" s="436"/>
      <c r="D86" s="390"/>
      <c r="E86" s="390" t="s">
        <v>254</v>
      </c>
      <c r="F86" s="429">
        <f>'[1]1ДЕНЬ '!CD81</f>
        <v>0</v>
      </c>
      <c r="G86" s="437">
        <v>2.4</v>
      </c>
      <c r="H86" s="430">
        <f>'[1]3 день '!CD81</f>
        <v>0</v>
      </c>
      <c r="I86" s="430">
        <f>'[1]4 день'!CF81</f>
        <v>0</v>
      </c>
      <c r="J86" s="430">
        <v>2.4</v>
      </c>
      <c r="K86" s="430">
        <v>2.4</v>
      </c>
      <c r="L86" s="430">
        <f>'[1]7 день'!CH81</f>
        <v>0</v>
      </c>
      <c r="M86" s="430">
        <v>2.4</v>
      </c>
      <c r="N86" s="430">
        <f>'[1]9день'!CL81</f>
        <v>0</v>
      </c>
      <c r="O86" s="429">
        <v>2.4</v>
      </c>
      <c r="P86" s="429">
        <f>'[1]11день  сердце'!CF81</f>
        <v>0</v>
      </c>
      <c r="Q86" s="430">
        <v>2.4</v>
      </c>
      <c r="R86" s="431"/>
      <c r="S86" s="431"/>
      <c r="T86" s="431"/>
      <c r="U86" s="431"/>
      <c r="V86" s="431"/>
      <c r="W86" s="431"/>
      <c r="X86" s="481">
        <f t="shared" si="0"/>
        <v>14.4</v>
      </c>
      <c r="Y86" s="482">
        <f>X86/Y25</f>
        <v>1.2</v>
      </c>
      <c r="Z86" s="358">
        <f t="shared" si="1"/>
        <v>-40</v>
      </c>
      <c r="AA86" s="359"/>
      <c r="AB86" s="360"/>
      <c r="AC86" s="360"/>
      <c r="AD86" s="360"/>
      <c r="AE86" s="360"/>
      <c r="AF86" s="360"/>
      <c r="AG86" s="270"/>
      <c r="AH86" s="360"/>
      <c r="AI86" s="360"/>
      <c r="AJ86" s="360"/>
      <c r="AK86" s="360"/>
      <c r="AL86" s="360"/>
      <c r="AM86" s="360"/>
      <c r="AN86" s="360"/>
      <c r="AO86" s="360"/>
      <c r="AP86" s="360"/>
      <c r="AQ86" s="360"/>
      <c r="AR86" s="360"/>
      <c r="AS86" s="360"/>
      <c r="AT86" s="360"/>
      <c r="AU86" s="362"/>
      <c r="AV86" s="363"/>
      <c r="AW86" s="270"/>
      <c r="AX86" s="364"/>
      <c r="AY86" s="270"/>
    </row>
    <row r="87" spans="1:51" ht="30" customHeight="1" thickBot="1">
      <c r="A87" s="435" t="s">
        <v>290</v>
      </c>
      <c r="B87" s="353">
        <v>1.2</v>
      </c>
      <c r="C87" s="438"/>
      <c r="D87" s="428"/>
      <c r="E87" s="428" t="s">
        <v>254</v>
      </c>
      <c r="F87" s="429">
        <f>'[1]1ДЕНЬ '!CD45</f>
        <v>0</v>
      </c>
      <c r="G87" s="430">
        <f>'[1]2 день'!CF45</f>
        <v>0</v>
      </c>
      <c r="H87" s="430">
        <v>6.7</v>
      </c>
      <c r="I87" s="430">
        <f>'[1]4 день'!CF45</f>
        <v>0</v>
      </c>
      <c r="J87" s="430">
        <f>'[1]5 день'!CF45</f>
        <v>0</v>
      </c>
      <c r="K87" s="430">
        <f>'[1]6 день(суббота)'!CX45</f>
        <v>0</v>
      </c>
      <c r="L87" s="430">
        <v>6.7</v>
      </c>
      <c r="M87" s="430">
        <f>'[1]8 день'!CJ45</f>
        <v>0</v>
      </c>
      <c r="N87" s="430">
        <f>'[1]9день'!CL45</f>
        <v>0</v>
      </c>
      <c r="O87" s="429">
        <f>'[1]10день'!CH45</f>
        <v>0</v>
      </c>
      <c r="P87" s="430">
        <v>6.7</v>
      </c>
      <c r="Q87" s="430">
        <f>'[1]12день(суббота) '!CF45</f>
        <v>0</v>
      </c>
      <c r="R87" s="431"/>
      <c r="S87" s="431"/>
      <c r="T87" s="431"/>
      <c r="U87" s="431"/>
      <c r="V87" s="431"/>
      <c r="W87" s="431"/>
      <c r="X87" s="481">
        <f t="shared" si="0"/>
        <v>20.100000000000001</v>
      </c>
      <c r="Y87" s="482">
        <f>X87/Y25</f>
        <v>1.675</v>
      </c>
      <c r="Z87" s="358">
        <f t="shared" si="1"/>
        <v>39.583333333333343</v>
      </c>
      <c r="AA87" s="414"/>
      <c r="AB87" s="375"/>
      <c r="AC87" s="270"/>
      <c r="AD87" s="270"/>
      <c r="AE87" s="270"/>
      <c r="AF87" s="360"/>
      <c r="AG87" s="270"/>
      <c r="AH87" s="360"/>
      <c r="AI87" s="360"/>
      <c r="AJ87" s="360"/>
      <c r="AK87" s="360"/>
      <c r="AL87" s="360"/>
      <c r="AM87" s="360"/>
      <c r="AN87" s="360"/>
      <c r="AO87" s="360"/>
      <c r="AP87" s="360"/>
      <c r="AQ87" s="360"/>
      <c r="AR87" s="360"/>
      <c r="AS87" s="360"/>
      <c r="AT87" s="361"/>
      <c r="AU87" s="362"/>
      <c r="AV87" s="363"/>
      <c r="AW87" s="270"/>
      <c r="AX87" s="364"/>
      <c r="AY87" s="270"/>
    </row>
    <row r="88" spans="1:51" ht="30" customHeight="1" thickBot="1">
      <c r="A88" s="439" t="s">
        <v>32</v>
      </c>
      <c r="B88" s="353">
        <v>2</v>
      </c>
      <c r="C88" s="438"/>
      <c r="D88" s="428"/>
      <c r="E88" s="428" t="s">
        <v>254</v>
      </c>
      <c r="F88" s="429">
        <v>4.8</v>
      </c>
      <c r="G88" s="440">
        <f>'[1]2 день'!CF41</f>
        <v>0</v>
      </c>
      <c r="H88" s="430">
        <f>'[1]3 день '!CD41</f>
        <v>0</v>
      </c>
      <c r="I88" s="430">
        <v>4.8</v>
      </c>
      <c r="J88" s="430">
        <f>'[1]5 день'!CF41</f>
        <v>0</v>
      </c>
      <c r="K88" s="430">
        <f>'[1]6 день(суббота)'!CX41</f>
        <v>0</v>
      </c>
      <c r="L88" s="430">
        <f>'[1]7 день'!CH41</f>
        <v>0</v>
      </c>
      <c r="M88" s="430">
        <f>'[1]8 день'!CJ41</f>
        <v>0</v>
      </c>
      <c r="N88" s="430">
        <v>4.8</v>
      </c>
      <c r="O88" s="429">
        <f>'[1]10день'!CH41</f>
        <v>0</v>
      </c>
      <c r="P88" s="440">
        <f>'[1]11день  сердце'!CF41</f>
        <v>0</v>
      </c>
      <c r="Q88" s="430">
        <f>'[1]12день(суббота) '!CF41</f>
        <v>0</v>
      </c>
      <c r="R88" s="431"/>
      <c r="S88" s="431"/>
      <c r="T88" s="431"/>
      <c r="U88" s="431"/>
      <c r="V88" s="431"/>
      <c r="W88" s="431"/>
      <c r="X88" s="481">
        <f t="shared" si="0"/>
        <v>14.399999999999999</v>
      </c>
      <c r="Y88" s="482">
        <f>X88/Y25</f>
        <v>1.2</v>
      </c>
      <c r="Z88" s="358">
        <f t="shared" si="1"/>
        <v>-40</v>
      </c>
      <c r="AA88" s="414"/>
      <c r="AB88" s="375"/>
      <c r="AC88" s="270"/>
      <c r="AD88" s="270"/>
      <c r="AE88" s="270"/>
      <c r="AF88" s="360"/>
      <c r="AG88" s="270"/>
      <c r="AH88" s="360"/>
      <c r="AI88" s="360"/>
      <c r="AJ88" s="360"/>
      <c r="AK88" s="360"/>
      <c r="AL88" s="360"/>
      <c r="AM88" s="360"/>
      <c r="AN88" s="360"/>
      <c r="AO88" s="360"/>
      <c r="AP88" s="360"/>
      <c r="AQ88" s="360"/>
      <c r="AR88" s="360"/>
      <c r="AS88" s="360"/>
      <c r="AT88" s="361"/>
      <c r="AU88" s="362"/>
      <c r="AV88" s="363"/>
      <c r="AW88" s="270"/>
      <c r="AX88" s="364"/>
      <c r="AY88" s="270"/>
    </row>
    <row r="89" spans="1:51" ht="30" customHeight="1" thickBot="1">
      <c r="A89" s="441" t="s">
        <v>292</v>
      </c>
      <c r="B89" s="353">
        <v>0.3</v>
      </c>
      <c r="C89" s="442"/>
      <c r="D89" s="428"/>
      <c r="E89" s="428" t="s">
        <v>254</v>
      </c>
      <c r="F89" s="429">
        <f>'[1]1ДЕНЬ '!CD33</f>
        <v>0</v>
      </c>
      <c r="G89" s="443">
        <f>'[1]2 день'!CF33</f>
        <v>0</v>
      </c>
      <c r="H89" s="430">
        <f>'[1]3 день '!CD33</f>
        <v>0</v>
      </c>
      <c r="I89" s="430">
        <v>2.15</v>
      </c>
      <c r="J89" s="430">
        <f>'[1]5 день'!CF33</f>
        <v>0</v>
      </c>
      <c r="K89" s="430">
        <f>'[1]6 день(суббота)'!CX33</f>
        <v>0</v>
      </c>
      <c r="L89" s="430">
        <f>'[1]7 день'!CH33</f>
        <v>0</v>
      </c>
      <c r="M89" s="430">
        <f>'[1]8 день'!CJ33</f>
        <v>0</v>
      </c>
      <c r="N89" s="430">
        <f>'[1]9день'!CL33</f>
        <v>0</v>
      </c>
      <c r="O89" s="429">
        <f>'[1]10день'!CH33</f>
        <v>0</v>
      </c>
      <c r="P89" s="443">
        <f>'[1]11день  сердце'!CF33</f>
        <v>0</v>
      </c>
      <c r="Q89" s="430">
        <f>'[1]12день(суббота) '!CF33</f>
        <v>0</v>
      </c>
      <c r="R89" s="431"/>
      <c r="S89" s="431"/>
      <c r="T89" s="431"/>
      <c r="U89" s="431"/>
      <c r="V89" s="431"/>
      <c r="W89" s="431"/>
      <c r="X89" s="481">
        <f t="shared" si="0"/>
        <v>2.15</v>
      </c>
      <c r="Y89" s="482">
        <f>X89/Y25</f>
        <v>0.17916666666666667</v>
      </c>
      <c r="Z89" s="358">
        <f t="shared" si="1"/>
        <v>-40.277777777777771</v>
      </c>
      <c r="AA89" s="411"/>
      <c r="AB89" s="276"/>
      <c r="AC89" s="276"/>
      <c r="AD89" s="276"/>
      <c r="AE89" s="276"/>
      <c r="AF89" s="360"/>
      <c r="AG89" s="270"/>
      <c r="AH89" s="360"/>
      <c r="AI89" s="360"/>
      <c r="AJ89" s="360"/>
      <c r="AK89" s="360"/>
      <c r="AL89" s="360"/>
      <c r="AM89" s="360"/>
      <c r="AN89" s="360"/>
      <c r="AO89" s="360"/>
      <c r="AP89" s="360"/>
      <c r="AQ89" s="360"/>
      <c r="AR89" s="360"/>
      <c r="AS89" s="360"/>
      <c r="AT89" s="361"/>
      <c r="AU89" s="362"/>
      <c r="AV89" s="363"/>
      <c r="AW89" s="444"/>
      <c r="AX89" s="364"/>
      <c r="AY89" s="270"/>
    </row>
    <row r="90" spans="1:51" ht="30" customHeight="1" thickBot="1">
      <c r="A90" s="441" t="s">
        <v>293</v>
      </c>
      <c r="B90" s="353">
        <v>4</v>
      </c>
      <c r="C90" s="442"/>
      <c r="D90" s="428"/>
      <c r="E90" s="428" t="s">
        <v>254</v>
      </c>
      <c r="F90" s="429">
        <f>'[1]1ДЕНЬ '!CD49</f>
        <v>0</v>
      </c>
      <c r="G90" s="445">
        <f>'[1]2 день'!CF49</f>
        <v>0</v>
      </c>
      <c r="H90" s="430">
        <f>'[1]3 день '!CD49</f>
        <v>0</v>
      </c>
      <c r="I90" s="430">
        <v>14.4</v>
      </c>
      <c r="J90" s="430">
        <f>'[1]5 день'!CF49</f>
        <v>0</v>
      </c>
      <c r="K90" s="430">
        <f>'[1]6 день(суббота)'!CX49</f>
        <v>0</v>
      </c>
      <c r="L90" s="430">
        <f>'[1]7 день'!CH49</f>
        <v>0</v>
      </c>
      <c r="M90" s="430">
        <f>'[1]8 день'!CJ49</f>
        <v>0</v>
      </c>
      <c r="N90" s="430">
        <f>'[1]9день'!CL49</f>
        <v>0</v>
      </c>
      <c r="O90" s="429">
        <f>'[1]10день'!CH49</f>
        <v>0</v>
      </c>
      <c r="P90" s="391">
        <f>'[1]11день  сердце'!CF49</f>
        <v>0</v>
      </c>
      <c r="Q90" s="430">
        <v>14.4</v>
      </c>
      <c r="R90" s="431"/>
      <c r="S90" s="431"/>
      <c r="T90" s="431"/>
      <c r="U90" s="431"/>
      <c r="V90" s="431"/>
      <c r="W90" s="431"/>
      <c r="X90" s="481">
        <f t="shared" si="0"/>
        <v>28.8</v>
      </c>
      <c r="Y90" s="482">
        <f>X90/Y25</f>
        <v>2.4</v>
      </c>
      <c r="Z90" s="358">
        <f t="shared" si="1"/>
        <v>-40</v>
      </c>
      <c r="AA90" s="411"/>
      <c r="AB90" s="276"/>
      <c r="AC90" s="276"/>
      <c r="AD90" s="276"/>
      <c r="AE90" s="276"/>
      <c r="AF90" s="360"/>
      <c r="AG90" s="270"/>
      <c r="AH90" s="360"/>
      <c r="AI90" s="360"/>
      <c r="AJ90" s="360"/>
      <c r="AK90" s="360"/>
      <c r="AL90" s="360"/>
      <c r="AM90" s="360"/>
      <c r="AN90" s="360"/>
      <c r="AO90" s="360"/>
      <c r="AP90" s="360"/>
      <c r="AQ90" s="360"/>
      <c r="AR90" s="360"/>
      <c r="AS90" s="360"/>
      <c r="AT90" s="361"/>
      <c r="AU90" s="362"/>
      <c r="AV90" s="363"/>
      <c r="AW90" s="444"/>
      <c r="AX90" s="364"/>
      <c r="AY90" s="270"/>
    </row>
    <row r="91" spans="1:51" ht="30" customHeight="1" thickBot="1">
      <c r="A91" s="441" t="s">
        <v>294</v>
      </c>
      <c r="B91" s="353">
        <v>5</v>
      </c>
      <c r="C91" s="442"/>
      <c r="D91" s="390"/>
      <c r="E91" s="428" t="s">
        <v>254</v>
      </c>
      <c r="F91" s="391">
        <v>4</v>
      </c>
      <c r="G91" s="391">
        <v>3</v>
      </c>
      <c r="H91" s="446">
        <v>4</v>
      </c>
      <c r="I91" s="367">
        <v>2</v>
      </c>
      <c r="J91" s="367">
        <v>3</v>
      </c>
      <c r="K91" s="367">
        <v>3</v>
      </c>
      <c r="L91" s="367">
        <v>3</v>
      </c>
      <c r="M91" s="367">
        <v>3</v>
      </c>
      <c r="N91" s="367">
        <v>2</v>
      </c>
      <c r="O91" s="391">
        <v>3</v>
      </c>
      <c r="P91" s="391">
        <v>3</v>
      </c>
      <c r="Q91" s="446">
        <v>3</v>
      </c>
      <c r="R91" s="369"/>
      <c r="S91" s="369"/>
      <c r="T91" s="369"/>
      <c r="U91" s="369"/>
      <c r="V91" s="369"/>
      <c r="W91" s="369"/>
      <c r="X91" s="481">
        <f t="shared" si="0"/>
        <v>36</v>
      </c>
      <c r="Y91" s="482">
        <f>X91/Y25</f>
        <v>3</v>
      </c>
      <c r="Z91" s="358">
        <f t="shared" si="1"/>
        <v>-40</v>
      </c>
      <c r="AA91" s="359"/>
      <c r="AB91" s="360"/>
      <c r="AC91" s="360"/>
      <c r="AD91" s="360"/>
      <c r="AE91" s="360"/>
      <c r="AF91" s="360"/>
      <c r="AG91" s="270"/>
      <c r="AH91" s="360"/>
      <c r="AI91" s="360"/>
      <c r="AJ91" s="360"/>
      <c r="AK91" s="360"/>
      <c r="AL91" s="360"/>
      <c r="AM91" s="360"/>
      <c r="AN91" s="360"/>
      <c r="AO91" s="360"/>
      <c r="AP91" s="360"/>
      <c r="AQ91" s="360"/>
      <c r="AR91" s="360"/>
      <c r="AS91" s="360"/>
      <c r="AT91" s="361"/>
      <c r="AU91" s="362"/>
      <c r="AV91" s="363"/>
      <c r="AW91" s="444"/>
      <c r="AX91" s="364"/>
      <c r="AY91" s="270"/>
    </row>
    <row r="92" spans="1:51" ht="30" hidden="1" customHeight="1" thickBot="1">
      <c r="A92" s="447"/>
      <c r="B92" s="448"/>
      <c r="C92" s="360"/>
      <c r="D92" s="390"/>
      <c r="E92" s="428" t="s">
        <v>254</v>
      </c>
      <c r="F92" s="391"/>
      <c r="G92" s="449"/>
      <c r="H92" s="449"/>
      <c r="I92" s="449"/>
      <c r="J92" s="449"/>
      <c r="K92" s="449"/>
      <c r="L92" s="449"/>
      <c r="M92" s="449"/>
      <c r="N92" s="367">
        <f>'[1]9день'!CL33+'[1]9день'!CL51+'[1]9день'!CL53+'[1]9день'!CL90</f>
        <v>21.4</v>
      </c>
      <c r="O92" s="391"/>
      <c r="P92" s="449"/>
      <c r="Q92" s="449"/>
      <c r="R92" s="449"/>
      <c r="S92" s="449"/>
      <c r="T92" s="449"/>
      <c r="U92" s="449"/>
      <c r="V92" s="449"/>
      <c r="W92" s="449"/>
      <c r="X92" s="481">
        <f>SUM(F92:W92)</f>
        <v>21.4</v>
      </c>
      <c r="Y92" s="483"/>
      <c r="Z92" s="358" t="e">
        <f>(Y92-B92)/B92*100</f>
        <v>#DIV/0!</v>
      </c>
      <c r="AA92" s="359"/>
      <c r="AB92" s="360"/>
      <c r="AC92" s="360"/>
      <c r="AD92" s="360"/>
      <c r="AE92" s="360"/>
      <c r="AF92" s="360"/>
      <c r="AG92" s="27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360"/>
      <c r="AU92" s="362"/>
      <c r="AV92" s="363"/>
      <c r="AW92" s="444"/>
      <c r="AX92" s="364"/>
      <c r="AY92" s="270"/>
    </row>
    <row r="93" spans="1:51" ht="30" customHeight="1" thickBot="1">
      <c r="A93" s="451" t="s">
        <v>295</v>
      </c>
      <c r="B93" s="325">
        <v>2</v>
      </c>
      <c r="C93" s="452"/>
      <c r="D93" s="390"/>
      <c r="E93" s="390" t="s">
        <v>254</v>
      </c>
      <c r="F93" s="391">
        <v>1.2</v>
      </c>
      <c r="G93" s="391">
        <v>1.2</v>
      </c>
      <c r="H93" s="391">
        <v>1.2</v>
      </c>
      <c r="I93" s="391">
        <v>1.2</v>
      </c>
      <c r="J93" s="391">
        <v>1.2</v>
      </c>
      <c r="K93" s="391">
        <v>1.2</v>
      </c>
      <c r="L93" s="391">
        <v>1.2</v>
      </c>
      <c r="M93" s="391">
        <v>1.2</v>
      </c>
      <c r="N93" s="367">
        <v>1.2</v>
      </c>
      <c r="O93" s="391">
        <v>1.2</v>
      </c>
      <c r="P93" s="391">
        <v>1.2</v>
      </c>
      <c r="Q93" s="391">
        <v>1.2</v>
      </c>
      <c r="R93" s="391"/>
      <c r="S93" s="391"/>
      <c r="T93" s="391"/>
      <c r="U93" s="391"/>
      <c r="V93" s="391"/>
      <c r="W93" s="391"/>
      <c r="X93" s="481">
        <f>SUM(F93:W93)</f>
        <v>14.399999999999997</v>
      </c>
      <c r="Y93" s="484">
        <f>X93/Y25</f>
        <v>1.1999999999999997</v>
      </c>
      <c r="Z93" s="358">
        <f>(Y93-B93)/B93*100</f>
        <v>-40.000000000000014</v>
      </c>
      <c r="AA93" s="359"/>
      <c r="AB93" s="360"/>
      <c r="AC93" s="360"/>
      <c r="AD93" s="360"/>
      <c r="AE93" s="360"/>
      <c r="AF93" s="360"/>
      <c r="AG93" s="270"/>
      <c r="AH93" s="360"/>
      <c r="AI93" s="360"/>
      <c r="AJ93" s="360"/>
      <c r="AK93" s="360"/>
      <c r="AL93" s="360"/>
      <c r="AM93" s="360"/>
      <c r="AN93" s="360"/>
      <c r="AO93" s="360"/>
      <c r="AP93" s="360"/>
      <c r="AQ93" s="360"/>
      <c r="AR93" s="360"/>
      <c r="AS93" s="360"/>
      <c r="AT93" s="360"/>
      <c r="AU93" s="409"/>
      <c r="AV93" s="360"/>
      <c r="AW93" s="444"/>
      <c r="AX93" s="364"/>
      <c r="AY93" s="270"/>
    </row>
    <row r="94" spans="1:51" ht="30" customHeight="1">
      <c r="A94" s="454"/>
      <c r="B94" s="448"/>
      <c r="C94" s="455"/>
      <c r="D94" s="455"/>
      <c r="E94" s="455"/>
      <c r="F94" s="449"/>
      <c r="G94" s="449"/>
      <c r="H94" s="449"/>
      <c r="I94" s="449"/>
      <c r="J94" s="449"/>
      <c r="K94" s="449"/>
      <c r="L94" s="449"/>
      <c r="M94" s="449"/>
      <c r="N94" s="449"/>
      <c r="O94" s="449"/>
      <c r="P94" s="449"/>
      <c r="Q94" s="449"/>
      <c r="R94" s="449"/>
      <c r="S94" s="449"/>
      <c r="T94" s="449"/>
      <c r="U94" s="449"/>
      <c r="V94" s="449"/>
      <c r="W94" s="456"/>
      <c r="X94" s="457"/>
      <c r="Y94" s="450"/>
      <c r="Z94" s="458"/>
      <c r="AA94" s="359"/>
      <c r="AB94" s="360"/>
      <c r="AC94" s="360"/>
      <c r="AD94" s="360"/>
      <c r="AE94" s="360"/>
      <c r="AF94" s="360"/>
      <c r="AG94" s="27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2"/>
      <c r="AV94" s="360"/>
      <c r="AW94" s="444"/>
      <c r="AX94" s="364"/>
      <c r="AY94" s="270"/>
    </row>
    <row r="95" spans="1:51" ht="30" customHeight="1">
      <c r="A95" s="459"/>
      <c r="B95" s="448"/>
      <c r="C95" s="360"/>
      <c r="D95" s="360"/>
      <c r="E95" s="360"/>
      <c r="F95" s="449"/>
      <c r="G95" s="449"/>
      <c r="H95" s="449"/>
      <c r="I95" s="449"/>
      <c r="J95" s="449"/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56"/>
      <c r="X95" s="457"/>
      <c r="Y95" s="450"/>
      <c r="Z95" s="458"/>
      <c r="AA95" s="359"/>
      <c r="AB95" s="360"/>
      <c r="AC95" s="360"/>
      <c r="AD95" s="360"/>
      <c r="AE95" s="360"/>
      <c r="AF95" s="360"/>
      <c r="AG95" s="27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2"/>
      <c r="AV95" s="360"/>
      <c r="AW95" s="444"/>
      <c r="AX95" s="364"/>
      <c r="AY95" s="270"/>
    </row>
    <row r="96" spans="1:51" ht="30" hidden="1" customHeight="1">
      <c r="A96" s="459"/>
      <c r="B96" s="360"/>
      <c r="C96" s="360"/>
      <c r="D96" s="360"/>
      <c r="E96" s="360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57"/>
      <c r="Y96" s="450"/>
      <c r="Z96" s="458"/>
      <c r="AA96" s="359"/>
      <c r="AB96" s="360"/>
      <c r="AC96" s="360"/>
      <c r="AD96" s="360"/>
      <c r="AE96" s="360"/>
      <c r="AF96" s="360"/>
      <c r="AG96" s="270"/>
      <c r="AH96" s="360"/>
      <c r="AI96" s="36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2"/>
      <c r="AV96" s="360"/>
      <c r="AW96" s="444"/>
      <c r="AX96" s="364"/>
      <c r="AY96" s="270"/>
    </row>
    <row r="97" spans="1:51" ht="30" hidden="1" customHeight="1" thickBot="1">
      <c r="A97" s="459"/>
      <c r="B97" s="448"/>
      <c r="C97" s="360"/>
      <c r="D97" s="360"/>
      <c r="E97" s="360"/>
      <c r="F97" s="460"/>
      <c r="G97" s="449"/>
      <c r="H97" s="449"/>
      <c r="I97" s="449"/>
      <c r="J97" s="449"/>
      <c r="K97" s="449"/>
      <c r="L97" s="449"/>
      <c r="M97" s="449"/>
      <c r="N97" s="449"/>
      <c r="O97" s="449"/>
      <c r="P97" s="449"/>
      <c r="Q97" s="449"/>
      <c r="R97" s="449"/>
      <c r="S97" s="449"/>
      <c r="T97" s="449"/>
      <c r="U97" s="449"/>
      <c r="V97" s="449"/>
      <c r="W97" s="449"/>
      <c r="X97" s="457"/>
      <c r="Y97" s="450"/>
      <c r="Z97" s="458"/>
      <c r="AA97" s="414"/>
      <c r="AB97" s="276"/>
      <c r="AC97" s="276"/>
      <c r="AD97" s="276"/>
      <c r="AE97" s="276"/>
      <c r="AF97" s="360"/>
      <c r="AG97" s="270"/>
      <c r="AH97" s="360"/>
      <c r="AI97" s="36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2"/>
      <c r="AV97" s="363"/>
      <c r="AW97" s="444"/>
      <c r="AX97" s="364"/>
      <c r="AY97" s="270"/>
    </row>
    <row r="98" spans="1:51" ht="30" customHeight="1">
      <c r="A98" s="459"/>
      <c r="B98" s="448"/>
      <c r="C98" s="360"/>
      <c r="D98" s="360"/>
      <c r="E98" s="360"/>
      <c r="F98" s="449"/>
      <c r="G98" s="449"/>
      <c r="H98" s="449"/>
      <c r="I98" s="449"/>
      <c r="J98" s="449"/>
      <c r="K98" s="449"/>
      <c r="L98" s="449"/>
      <c r="M98" s="449"/>
      <c r="N98" s="449"/>
      <c r="O98" s="449"/>
      <c r="P98" s="449"/>
      <c r="Q98" s="449"/>
      <c r="R98" s="449"/>
      <c r="S98" s="449"/>
      <c r="T98" s="449"/>
      <c r="U98" s="449"/>
      <c r="V98" s="449"/>
      <c r="W98" s="449"/>
      <c r="X98" s="457"/>
      <c r="Y98" s="450"/>
      <c r="Z98" s="458"/>
      <c r="AA98" s="359"/>
      <c r="AB98" s="360"/>
      <c r="AC98" s="360"/>
      <c r="AD98" s="360"/>
      <c r="AE98" s="360"/>
      <c r="AF98" s="360"/>
      <c r="AG98" s="270"/>
      <c r="AH98" s="360"/>
      <c r="AI98" s="36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2"/>
      <c r="AV98" s="363"/>
      <c r="AW98" s="444"/>
      <c r="AX98" s="364"/>
      <c r="AY98" s="270"/>
    </row>
    <row r="99" spans="1:51" ht="30" customHeight="1">
      <c r="A99" s="459"/>
      <c r="B99" s="448"/>
      <c r="C99" s="360"/>
      <c r="D99" s="360"/>
      <c r="E99" s="360"/>
      <c r="F99" s="460"/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Q99" s="449"/>
      <c r="R99" s="449"/>
      <c r="S99" s="449"/>
      <c r="T99" s="449"/>
      <c r="U99" s="449"/>
      <c r="V99" s="449"/>
      <c r="W99" s="449"/>
      <c r="X99" s="457"/>
      <c r="Y99" s="450"/>
      <c r="Z99" s="458"/>
      <c r="AA99" s="359"/>
      <c r="AB99" s="360"/>
      <c r="AC99" s="360"/>
      <c r="AD99" s="360"/>
      <c r="AE99" s="360"/>
      <c r="AF99" s="360"/>
      <c r="AG99" s="270"/>
      <c r="AH99" s="360"/>
      <c r="AI99" s="36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1"/>
      <c r="AU99" s="362"/>
      <c r="AV99" s="363"/>
      <c r="AW99" s="444"/>
      <c r="AX99" s="364"/>
      <c r="AY99" s="270"/>
    </row>
    <row r="100" spans="1:51" ht="30" customHeight="1">
      <c r="A100" s="461"/>
      <c r="B100" s="448"/>
      <c r="C100" s="462"/>
      <c r="D100" s="462"/>
      <c r="E100" s="462"/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57"/>
      <c r="Y100" s="450"/>
      <c r="Z100" s="458"/>
      <c r="AA100" s="359"/>
      <c r="AB100" s="360"/>
      <c r="AC100" s="360"/>
      <c r="AD100" s="360"/>
      <c r="AE100" s="360"/>
      <c r="AF100" s="360"/>
      <c r="AG100" s="270"/>
      <c r="AH100" s="360"/>
      <c r="AI100" s="36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1"/>
      <c r="AU100" s="362"/>
      <c r="AV100" s="363"/>
      <c r="AW100" s="444"/>
      <c r="AX100" s="364"/>
      <c r="AY100" s="270"/>
    </row>
    <row r="101" spans="1:51" ht="30" customHeight="1">
      <c r="A101" s="463"/>
      <c r="B101" s="448"/>
      <c r="C101" s="360"/>
      <c r="D101" s="360"/>
      <c r="E101" s="360"/>
      <c r="F101" s="449"/>
      <c r="G101" s="449"/>
      <c r="H101" s="449"/>
      <c r="I101" s="449"/>
      <c r="J101" s="449"/>
      <c r="K101" s="449"/>
      <c r="L101" s="449"/>
      <c r="M101" s="449"/>
      <c r="N101" s="449"/>
      <c r="O101" s="449"/>
      <c r="P101" s="449"/>
      <c r="Q101" s="449"/>
      <c r="R101" s="449"/>
      <c r="S101" s="449"/>
      <c r="T101" s="449"/>
      <c r="U101" s="449"/>
      <c r="V101" s="449"/>
      <c r="W101" s="449"/>
      <c r="X101" s="457"/>
      <c r="Y101" s="450"/>
      <c r="Z101" s="458"/>
      <c r="AA101" s="359"/>
      <c r="AB101" s="360"/>
      <c r="AC101" s="360"/>
      <c r="AD101" s="360"/>
      <c r="AE101" s="360"/>
      <c r="AF101" s="360"/>
      <c r="AG101" s="270"/>
      <c r="AH101" s="360"/>
      <c r="AI101" s="36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2"/>
      <c r="AV101" s="363"/>
      <c r="AW101" s="444"/>
      <c r="AX101" s="364"/>
      <c r="AY101" s="270"/>
    </row>
    <row r="102" spans="1:51" ht="30" customHeight="1">
      <c r="A102" s="459"/>
      <c r="B102" s="448"/>
      <c r="C102" s="360"/>
      <c r="D102" s="360"/>
      <c r="E102" s="360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/>
      <c r="U102" s="449"/>
      <c r="V102" s="449"/>
      <c r="W102" s="449"/>
      <c r="X102" s="457"/>
      <c r="Y102" s="450"/>
      <c r="Z102" s="458"/>
      <c r="AA102" s="359"/>
      <c r="AB102" s="360"/>
      <c r="AC102" s="360"/>
      <c r="AD102" s="360"/>
      <c r="AE102" s="360"/>
      <c r="AF102" s="360"/>
      <c r="AG102" s="270"/>
      <c r="AH102" s="360"/>
      <c r="AI102" s="36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1"/>
      <c r="AU102" s="409"/>
      <c r="AV102" s="363"/>
      <c r="AW102" s="444"/>
      <c r="AX102" s="364"/>
      <c r="AY102" s="270"/>
    </row>
    <row r="103" spans="1:51" ht="30" customHeight="1">
      <c r="A103" s="463"/>
      <c r="B103" s="448"/>
      <c r="C103" s="360"/>
      <c r="D103" s="360"/>
      <c r="E103" s="360"/>
      <c r="F103" s="449"/>
      <c r="G103" s="449"/>
      <c r="H103" s="449"/>
      <c r="I103" s="449"/>
      <c r="J103" s="449"/>
      <c r="K103" s="449"/>
      <c r="L103" s="464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57"/>
      <c r="Y103" s="450"/>
      <c r="Z103" s="458"/>
      <c r="AA103" s="359"/>
      <c r="AB103" s="360"/>
      <c r="AC103" s="360"/>
      <c r="AD103" s="360"/>
      <c r="AE103" s="360"/>
      <c r="AF103" s="360"/>
      <c r="AG103" s="27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409"/>
      <c r="AV103" s="360"/>
      <c r="AW103" s="444"/>
      <c r="AX103" s="364"/>
      <c r="AY103" s="270"/>
    </row>
    <row r="104" spans="1:51" ht="30" customHeight="1">
      <c r="A104" s="459"/>
      <c r="B104" s="448"/>
      <c r="C104" s="360"/>
      <c r="D104" s="360"/>
      <c r="E104" s="360"/>
      <c r="F104" s="449"/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49"/>
      <c r="R104" s="449"/>
      <c r="S104" s="449"/>
      <c r="T104" s="449"/>
      <c r="U104" s="449"/>
      <c r="V104" s="449"/>
      <c r="W104" s="449"/>
      <c r="X104" s="457"/>
      <c r="Y104" s="450"/>
      <c r="Z104" s="458"/>
      <c r="AA104" s="359"/>
      <c r="AB104" s="360"/>
      <c r="AC104" s="360"/>
      <c r="AD104" s="360"/>
      <c r="AE104" s="360"/>
      <c r="AF104" s="360"/>
      <c r="AG104" s="270"/>
      <c r="AH104" s="360"/>
      <c r="AI104" s="36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1"/>
      <c r="AU104" s="362"/>
      <c r="AV104" s="363"/>
      <c r="AW104" s="444"/>
      <c r="AX104" s="364"/>
      <c r="AY104" s="270"/>
    </row>
    <row r="105" spans="1:51" ht="30" customHeight="1">
      <c r="A105" s="465"/>
      <c r="B105" s="448"/>
      <c r="C105" s="462"/>
      <c r="D105" s="462"/>
      <c r="E105" s="462"/>
      <c r="F105" s="449"/>
      <c r="G105" s="449"/>
      <c r="H105" s="449"/>
      <c r="I105" s="449"/>
      <c r="J105" s="449"/>
      <c r="K105" s="449"/>
      <c r="L105" s="449"/>
      <c r="M105" s="449"/>
      <c r="N105" s="449"/>
      <c r="O105" s="449"/>
      <c r="P105" s="449"/>
      <c r="Q105" s="449"/>
      <c r="R105" s="449"/>
      <c r="S105" s="449"/>
      <c r="T105" s="449"/>
      <c r="U105" s="449"/>
      <c r="V105" s="449"/>
      <c r="W105" s="449"/>
      <c r="X105" s="457"/>
      <c r="Y105" s="450"/>
      <c r="Z105" s="458"/>
      <c r="AA105" s="359"/>
      <c r="AB105" s="360"/>
      <c r="AC105" s="360"/>
      <c r="AD105" s="360"/>
      <c r="AE105" s="360"/>
      <c r="AF105" s="360"/>
      <c r="AG105" s="270"/>
      <c r="AH105" s="360"/>
      <c r="AI105" s="36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1"/>
      <c r="AU105" s="362"/>
      <c r="AV105" s="363"/>
      <c r="AW105" s="444"/>
      <c r="AX105" s="364"/>
      <c r="AY105" s="270"/>
    </row>
    <row r="106" spans="1:51" ht="30" customHeight="1">
      <c r="A106" s="465"/>
      <c r="B106" s="448"/>
      <c r="C106" s="462"/>
      <c r="D106" s="462"/>
      <c r="E106" s="462"/>
      <c r="F106" s="449"/>
      <c r="G106" s="449"/>
      <c r="H106" s="449"/>
      <c r="I106" s="449"/>
      <c r="J106" s="449"/>
      <c r="K106" s="449"/>
      <c r="L106" s="449"/>
      <c r="M106" s="449"/>
      <c r="N106" s="449"/>
      <c r="O106" s="449"/>
      <c r="P106" s="449"/>
      <c r="Q106" s="449"/>
      <c r="R106" s="449"/>
      <c r="S106" s="449"/>
      <c r="T106" s="449"/>
      <c r="U106" s="449"/>
      <c r="V106" s="449"/>
      <c r="W106" s="449"/>
      <c r="X106" s="457"/>
      <c r="Y106" s="450"/>
      <c r="Z106" s="458"/>
      <c r="AA106" s="359"/>
      <c r="AB106" s="360"/>
      <c r="AC106" s="360"/>
      <c r="AD106" s="360"/>
      <c r="AE106" s="360"/>
      <c r="AF106" s="360"/>
      <c r="AG106" s="270"/>
      <c r="AH106" s="360"/>
      <c r="AI106" s="360"/>
      <c r="AJ106" s="360"/>
      <c r="AK106" s="360"/>
      <c r="AL106" s="360"/>
      <c r="AM106" s="360"/>
      <c r="AN106" s="360"/>
      <c r="AO106" s="360"/>
      <c r="AP106" s="360"/>
      <c r="AQ106" s="360"/>
      <c r="AR106" s="360"/>
      <c r="AS106" s="360"/>
      <c r="AT106" s="360"/>
      <c r="AU106" s="409"/>
      <c r="AV106" s="360"/>
      <c r="AW106" s="444"/>
      <c r="AX106" s="364"/>
      <c r="AY106" s="270"/>
    </row>
    <row r="107" spans="1:51" ht="30" customHeight="1">
      <c r="A107" s="370"/>
      <c r="B107" s="276"/>
      <c r="C107" s="276"/>
      <c r="D107" s="276"/>
      <c r="E107" s="276"/>
      <c r="F107" s="360"/>
      <c r="G107" s="360"/>
      <c r="H107" s="360"/>
      <c r="I107" s="360"/>
      <c r="J107" s="360"/>
      <c r="K107" s="375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0"/>
      <c r="X107" s="466"/>
      <c r="Y107" s="467"/>
      <c r="Z107" s="458"/>
      <c r="AA107" s="370"/>
      <c r="AB107" s="360"/>
      <c r="AC107" s="360"/>
      <c r="AD107" s="360"/>
      <c r="AE107" s="360"/>
      <c r="AF107" s="360"/>
      <c r="AG107" s="270"/>
      <c r="AH107" s="360"/>
      <c r="AI107" s="360"/>
      <c r="AJ107" s="360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1"/>
      <c r="AU107" s="362"/>
      <c r="AV107" s="363"/>
      <c r="AW107" s="444"/>
      <c r="AX107" s="364"/>
      <c r="AY107" s="270"/>
    </row>
    <row r="108" spans="1:51" ht="15">
      <c r="A108" s="359"/>
      <c r="B108" s="276"/>
      <c r="C108" s="276"/>
      <c r="D108" s="276"/>
      <c r="E108" s="276"/>
      <c r="F108" s="360"/>
      <c r="G108" s="360"/>
      <c r="H108" s="360"/>
      <c r="I108" s="360"/>
      <c r="J108" s="360"/>
      <c r="K108" s="375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0"/>
      <c r="X108" s="466"/>
      <c r="Y108" s="467"/>
      <c r="Z108" s="458"/>
      <c r="AA108" s="359"/>
      <c r="AB108" s="360"/>
      <c r="AC108" s="360"/>
      <c r="AD108" s="360"/>
      <c r="AE108" s="360"/>
      <c r="AF108" s="360"/>
      <c r="AG108" s="270"/>
      <c r="AH108" s="360"/>
      <c r="AI108" s="360"/>
      <c r="AJ108" s="360"/>
      <c r="AK108" s="360"/>
      <c r="AL108" s="360"/>
      <c r="AM108" s="360"/>
      <c r="AN108" s="360"/>
      <c r="AO108" s="360"/>
      <c r="AP108" s="360"/>
      <c r="AQ108" s="360"/>
      <c r="AR108" s="360"/>
      <c r="AS108" s="360"/>
      <c r="AT108" s="361"/>
      <c r="AU108" s="362"/>
      <c r="AV108" s="363"/>
      <c r="AW108" s="444"/>
      <c r="AX108" s="364"/>
      <c r="AY108" s="270"/>
    </row>
    <row r="109" spans="1:51" ht="23.25">
      <c r="A109" s="547"/>
      <c r="B109" s="547"/>
      <c r="C109" s="547"/>
      <c r="D109" s="547"/>
      <c r="E109" s="547"/>
      <c r="F109" s="547"/>
      <c r="G109" s="547"/>
      <c r="H109" s="547"/>
      <c r="I109" s="547"/>
      <c r="J109" s="547"/>
      <c r="K109" s="547"/>
      <c r="L109" s="547"/>
      <c r="M109" s="547"/>
      <c r="N109" s="547"/>
      <c r="O109" s="547"/>
      <c r="P109" s="547"/>
      <c r="Q109" s="547"/>
      <c r="R109" s="547"/>
      <c r="S109" s="547"/>
      <c r="T109" s="547"/>
      <c r="U109" s="547"/>
      <c r="V109" s="547"/>
      <c r="W109" s="547"/>
      <c r="X109" s="547"/>
      <c r="Y109" s="547"/>
      <c r="Z109" s="468"/>
      <c r="AA109" s="359"/>
      <c r="AB109" s="360"/>
      <c r="AC109" s="360"/>
      <c r="AD109" s="360"/>
      <c r="AE109" s="360"/>
      <c r="AF109" s="360"/>
      <c r="AG109" s="270"/>
      <c r="AH109" s="360"/>
      <c r="AI109" s="360"/>
      <c r="AJ109" s="360"/>
      <c r="AK109" s="360"/>
      <c r="AL109" s="360"/>
      <c r="AM109" s="360"/>
      <c r="AN109" s="360"/>
      <c r="AO109" s="360"/>
      <c r="AP109" s="360"/>
      <c r="AQ109" s="360"/>
      <c r="AR109" s="360"/>
      <c r="AS109" s="360"/>
      <c r="AT109" s="360"/>
      <c r="AU109" s="362"/>
      <c r="AV109" s="360"/>
      <c r="AW109" s="444"/>
      <c r="AX109" s="364"/>
      <c r="AY109" s="270"/>
    </row>
    <row r="110" spans="1:51" ht="15">
      <c r="A110" s="359"/>
      <c r="B110" s="276"/>
      <c r="C110" s="276"/>
      <c r="D110" s="276"/>
      <c r="E110" s="276"/>
      <c r="F110" s="360"/>
      <c r="G110" s="360"/>
      <c r="H110" s="360"/>
      <c r="I110" s="360"/>
      <c r="J110" s="360"/>
      <c r="K110" s="270"/>
      <c r="L110" s="360"/>
      <c r="M110" s="360"/>
      <c r="N110" s="360"/>
      <c r="O110" s="360"/>
      <c r="P110" s="360"/>
      <c r="Q110" s="360"/>
      <c r="R110" s="360"/>
      <c r="S110" s="360"/>
      <c r="T110" s="360"/>
      <c r="U110" s="360"/>
      <c r="V110" s="360"/>
      <c r="W110" s="360"/>
      <c r="X110" s="466"/>
      <c r="Y110" s="467"/>
      <c r="Z110" s="468"/>
      <c r="AA110" s="359"/>
      <c r="AB110" s="360"/>
      <c r="AC110" s="360"/>
      <c r="AD110" s="360"/>
      <c r="AE110" s="360"/>
      <c r="AF110" s="360"/>
      <c r="AG110" s="270"/>
      <c r="AH110" s="360"/>
      <c r="AI110" s="360"/>
      <c r="AJ110" s="360"/>
      <c r="AK110" s="360"/>
      <c r="AL110" s="360"/>
      <c r="AM110" s="360"/>
      <c r="AN110" s="360"/>
      <c r="AO110" s="360"/>
      <c r="AP110" s="360"/>
      <c r="AQ110" s="360"/>
      <c r="AR110" s="360"/>
      <c r="AS110" s="360"/>
      <c r="AT110" s="360"/>
      <c r="AU110" s="409"/>
      <c r="AV110" s="360"/>
      <c r="AW110" s="444"/>
      <c r="AX110" s="364"/>
      <c r="AY110" s="270"/>
    </row>
    <row r="111" spans="1:51" ht="15">
      <c r="A111" s="359"/>
      <c r="B111" s="276"/>
      <c r="C111" s="276"/>
      <c r="D111" s="276"/>
      <c r="E111" s="276"/>
      <c r="F111" s="360"/>
      <c r="G111" s="360"/>
      <c r="H111" s="360"/>
      <c r="I111" s="360"/>
      <c r="J111" s="360"/>
      <c r="K111" s="270"/>
      <c r="L111" s="360"/>
      <c r="M111" s="360"/>
      <c r="N111" s="360"/>
      <c r="O111" s="360"/>
      <c r="P111" s="360"/>
      <c r="Q111" s="360"/>
      <c r="R111" s="360"/>
      <c r="S111" s="360"/>
      <c r="T111" s="360"/>
      <c r="U111" s="360"/>
      <c r="V111" s="360"/>
      <c r="W111" s="360"/>
      <c r="X111" s="466"/>
      <c r="Y111" s="467"/>
      <c r="Z111" s="458"/>
      <c r="AA111" s="359"/>
      <c r="AB111" s="360"/>
      <c r="AC111" s="360"/>
      <c r="AD111" s="360"/>
      <c r="AE111" s="360"/>
      <c r="AF111" s="360"/>
      <c r="AG111" s="270"/>
      <c r="AH111" s="360"/>
      <c r="AI111" s="360"/>
      <c r="AJ111" s="360"/>
      <c r="AK111" s="360"/>
      <c r="AL111" s="360"/>
      <c r="AM111" s="360"/>
      <c r="AN111" s="360"/>
      <c r="AO111" s="360"/>
      <c r="AP111" s="360"/>
      <c r="AQ111" s="360"/>
      <c r="AR111" s="360"/>
      <c r="AS111" s="360"/>
      <c r="AT111" s="361"/>
      <c r="AU111" s="409"/>
      <c r="AV111" s="363"/>
      <c r="AW111" s="444"/>
      <c r="AX111" s="364"/>
      <c r="AY111" s="270"/>
    </row>
    <row r="112" spans="1:51" ht="15">
      <c r="A112" s="359"/>
      <c r="B112" s="276"/>
      <c r="C112" s="276"/>
      <c r="D112" s="276"/>
      <c r="E112" s="276"/>
      <c r="F112" s="360"/>
      <c r="G112" s="360"/>
      <c r="H112" s="360"/>
      <c r="I112" s="360"/>
      <c r="J112" s="360"/>
      <c r="K112" s="27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0"/>
      <c r="X112" s="466"/>
      <c r="Y112" s="467"/>
      <c r="Z112" s="468"/>
      <c r="AA112" s="359"/>
      <c r="AB112" s="360"/>
      <c r="AC112" s="360"/>
      <c r="AD112" s="360"/>
      <c r="AE112" s="360"/>
      <c r="AF112" s="360"/>
      <c r="AG112" s="270"/>
      <c r="AH112" s="360"/>
      <c r="AI112" s="360"/>
      <c r="AJ112" s="360"/>
      <c r="AK112" s="360"/>
      <c r="AL112" s="360"/>
      <c r="AM112" s="360"/>
      <c r="AN112" s="360"/>
      <c r="AO112" s="360"/>
      <c r="AP112" s="360"/>
      <c r="AQ112" s="360"/>
      <c r="AR112" s="360"/>
      <c r="AS112" s="360"/>
      <c r="AT112" s="360"/>
      <c r="AU112" s="409"/>
      <c r="AV112" s="360"/>
      <c r="AW112" s="444"/>
      <c r="AX112" s="364"/>
      <c r="AY112" s="270"/>
    </row>
    <row r="113" spans="1:51" ht="15">
      <c r="A113" s="359"/>
      <c r="B113" s="276"/>
      <c r="C113" s="276"/>
      <c r="D113" s="276"/>
      <c r="E113" s="276"/>
      <c r="F113" s="360"/>
      <c r="G113" s="360"/>
      <c r="H113" s="360"/>
      <c r="I113" s="360"/>
      <c r="J113" s="360"/>
      <c r="K113" s="270"/>
      <c r="L113" s="360"/>
      <c r="M113" s="360"/>
      <c r="N113" s="360"/>
      <c r="O113" s="360"/>
      <c r="P113" s="360"/>
      <c r="Q113" s="360"/>
      <c r="R113" s="360"/>
      <c r="S113" s="360"/>
      <c r="T113" s="360"/>
      <c r="U113" s="360"/>
      <c r="V113" s="360"/>
      <c r="W113" s="360"/>
      <c r="X113" s="466"/>
      <c r="Y113" s="362"/>
      <c r="Z113" s="458"/>
      <c r="AA113" s="359"/>
      <c r="AB113" s="360"/>
      <c r="AC113" s="360"/>
      <c r="AD113" s="360"/>
      <c r="AE113" s="360"/>
      <c r="AF113" s="360"/>
      <c r="AG113" s="270"/>
      <c r="AH113" s="360"/>
      <c r="AI113" s="360"/>
      <c r="AJ113" s="360"/>
      <c r="AK113" s="360"/>
      <c r="AL113" s="360"/>
      <c r="AM113" s="360"/>
      <c r="AN113" s="360"/>
      <c r="AO113" s="360"/>
      <c r="AP113" s="360"/>
      <c r="AQ113" s="360"/>
      <c r="AR113" s="360"/>
      <c r="AS113" s="360"/>
      <c r="AT113" s="361"/>
      <c r="AU113" s="362"/>
      <c r="AV113" s="363"/>
      <c r="AW113" s="444"/>
      <c r="AX113" s="364"/>
      <c r="AY113" s="270"/>
    </row>
    <row r="114" spans="1:51" ht="15">
      <c r="A114" s="359"/>
      <c r="B114" s="276"/>
      <c r="C114" s="276"/>
      <c r="D114" s="276"/>
      <c r="E114" s="276"/>
      <c r="F114" s="360"/>
      <c r="G114" s="360"/>
      <c r="H114" s="360"/>
      <c r="I114" s="360"/>
      <c r="J114" s="360"/>
      <c r="K114" s="270"/>
      <c r="L114" s="360"/>
      <c r="M114" s="360"/>
      <c r="N114" s="360"/>
      <c r="O114" s="360"/>
      <c r="P114" s="360"/>
      <c r="Q114" s="360"/>
      <c r="R114" s="360"/>
      <c r="S114" s="360"/>
      <c r="T114" s="360"/>
      <c r="U114" s="360"/>
      <c r="V114" s="360"/>
      <c r="W114" s="360"/>
      <c r="X114" s="466"/>
      <c r="Y114" s="362"/>
      <c r="Z114" s="458"/>
      <c r="AA114" s="359"/>
      <c r="AB114" s="360"/>
      <c r="AC114" s="360"/>
      <c r="AD114" s="360"/>
      <c r="AE114" s="360"/>
      <c r="AF114" s="360"/>
      <c r="AG114" s="270"/>
      <c r="AH114" s="360"/>
      <c r="AI114" s="360"/>
      <c r="AJ114" s="360"/>
      <c r="AK114" s="360"/>
      <c r="AL114" s="360"/>
      <c r="AM114" s="360"/>
      <c r="AN114" s="360"/>
      <c r="AO114" s="360"/>
      <c r="AP114" s="360"/>
      <c r="AQ114" s="360"/>
      <c r="AR114" s="360"/>
      <c r="AS114" s="360"/>
      <c r="AT114" s="361"/>
      <c r="AU114" s="362"/>
      <c r="AV114" s="360"/>
      <c r="AW114" s="444"/>
      <c r="AX114" s="364"/>
      <c r="AY114" s="270"/>
    </row>
    <row r="115" spans="1:51" ht="15">
      <c r="A115" s="359"/>
      <c r="B115" s="276"/>
      <c r="C115" s="276"/>
      <c r="D115" s="276"/>
      <c r="E115" s="276"/>
      <c r="F115" s="360"/>
      <c r="G115" s="469"/>
      <c r="H115" s="360"/>
      <c r="I115" s="360"/>
      <c r="J115" s="360"/>
      <c r="K115" s="270"/>
      <c r="L115" s="360"/>
      <c r="M115" s="360"/>
      <c r="N115" s="360"/>
      <c r="O115" s="360"/>
      <c r="P115" s="360"/>
      <c r="Q115" s="360"/>
      <c r="R115" s="360"/>
      <c r="S115" s="360"/>
      <c r="T115" s="360"/>
      <c r="U115" s="360"/>
      <c r="V115" s="360"/>
      <c r="W115" s="360"/>
      <c r="X115" s="466"/>
      <c r="Y115" s="362"/>
      <c r="Z115" s="468"/>
      <c r="AA115" s="359"/>
      <c r="AB115" s="360"/>
      <c r="AC115" s="360"/>
      <c r="AD115" s="360"/>
      <c r="AE115" s="360"/>
      <c r="AF115" s="360"/>
      <c r="AG115" s="270"/>
      <c r="AH115" s="360"/>
      <c r="AI115" s="360"/>
      <c r="AJ115" s="360"/>
      <c r="AK115" s="360"/>
      <c r="AL115" s="360"/>
      <c r="AM115" s="360"/>
      <c r="AN115" s="360"/>
      <c r="AO115" s="360"/>
      <c r="AP115" s="360"/>
      <c r="AQ115" s="360"/>
      <c r="AR115" s="360"/>
      <c r="AS115" s="360"/>
      <c r="AT115" s="360"/>
      <c r="AU115" s="362"/>
      <c r="AV115" s="360"/>
      <c r="AW115" s="444"/>
      <c r="AX115" s="364"/>
      <c r="AY115" s="270"/>
    </row>
    <row r="116" spans="1:51" ht="15">
      <c r="A116" s="470"/>
      <c r="B116" s="276"/>
      <c r="C116" s="276"/>
      <c r="D116" s="276"/>
      <c r="E116" s="276"/>
      <c r="F116" s="360"/>
      <c r="G116" s="360"/>
      <c r="H116" s="360"/>
      <c r="I116" s="360"/>
      <c r="J116" s="360"/>
      <c r="K116" s="270"/>
      <c r="L116" s="360"/>
      <c r="M116" s="360"/>
      <c r="N116" s="360"/>
      <c r="O116" s="360"/>
      <c r="P116" s="360"/>
      <c r="Q116" s="360"/>
      <c r="R116" s="360"/>
      <c r="S116" s="360"/>
      <c r="T116" s="360"/>
      <c r="U116" s="360"/>
      <c r="V116" s="360"/>
      <c r="W116" s="360"/>
      <c r="X116" s="468"/>
      <c r="Y116" s="362"/>
      <c r="Z116" s="471"/>
      <c r="AA116" s="470"/>
      <c r="AB116" s="360"/>
      <c r="AC116" s="360"/>
      <c r="AD116" s="360"/>
      <c r="AE116" s="360"/>
      <c r="AF116" s="360"/>
      <c r="AG116" s="270"/>
      <c r="AH116" s="360"/>
      <c r="AI116" s="360"/>
      <c r="AJ116" s="360"/>
      <c r="AK116" s="360"/>
      <c r="AL116" s="360"/>
      <c r="AM116" s="360"/>
      <c r="AN116" s="360"/>
      <c r="AO116" s="360"/>
      <c r="AP116" s="360"/>
      <c r="AQ116" s="360"/>
      <c r="AR116" s="360"/>
      <c r="AS116" s="360"/>
      <c r="AT116" s="360"/>
      <c r="AU116" s="360"/>
      <c r="AV116" s="416"/>
      <c r="AW116" s="444"/>
      <c r="AX116" s="364"/>
      <c r="AY116" s="270"/>
    </row>
    <row r="117" spans="1:51" ht="15">
      <c r="A117" s="359"/>
      <c r="B117" s="276"/>
      <c r="C117" s="276"/>
      <c r="D117" s="276"/>
      <c r="E117" s="276"/>
      <c r="F117" s="360"/>
      <c r="G117" s="360"/>
      <c r="H117" s="360"/>
      <c r="I117" s="360"/>
      <c r="J117" s="360"/>
      <c r="K117" s="270"/>
      <c r="L117" s="360"/>
      <c r="M117" s="360"/>
      <c r="N117" s="360"/>
      <c r="O117" s="360"/>
      <c r="P117" s="360"/>
      <c r="Q117" s="360"/>
      <c r="R117" s="360"/>
      <c r="S117" s="360"/>
      <c r="T117" s="360"/>
      <c r="U117" s="360"/>
      <c r="V117" s="360"/>
      <c r="W117" s="360"/>
      <c r="X117" s="468"/>
      <c r="Y117" s="472"/>
      <c r="Z117" s="468"/>
      <c r="AA117" s="359"/>
      <c r="AB117" s="360"/>
      <c r="AC117" s="360"/>
      <c r="AD117" s="360"/>
      <c r="AE117" s="360"/>
      <c r="AF117" s="360"/>
      <c r="AG117" s="270"/>
      <c r="AH117" s="360"/>
      <c r="AI117" s="360"/>
      <c r="AJ117" s="360"/>
      <c r="AK117" s="360"/>
      <c r="AL117" s="360"/>
      <c r="AM117" s="360"/>
      <c r="AN117" s="360"/>
      <c r="AO117" s="360"/>
      <c r="AP117" s="360"/>
      <c r="AQ117" s="360"/>
      <c r="AR117" s="360"/>
      <c r="AS117" s="360"/>
      <c r="AT117" s="360"/>
      <c r="AU117" s="360"/>
      <c r="AV117" s="360"/>
      <c r="AW117" s="444"/>
      <c r="AX117" s="364"/>
      <c r="AY117" s="270"/>
    </row>
    <row r="118" spans="1:51" ht="15">
      <c r="A118" s="359"/>
      <c r="B118" s="276"/>
      <c r="C118" s="276"/>
      <c r="D118" s="276"/>
      <c r="E118" s="276"/>
      <c r="F118" s="360"/>
      <c r="G118" s="360"/>
      <c r="H118" s="360"/>
      <c r="I118" s="360"/>
      <c r="J118" s="360"/>
      <c r="K118" s="270"/>
      <c r="L118" s="360"/>
      <c r="M118" s="360"/>
      <c r="N118" s="360"/>
      <c r="O118" s="360"/>
      <c r="P118" s="360"/>
      <c r="Q118" s="360"/>
      <c r="R118" s="360"/>
      <c r="S118" s="360"/>
      <c r="T118" s="360"/>
      <c r="U118" s="360"/>
      <c r="V118" s="360"/>
      <c r="W118" s="360"/>
      <c r="X118" s="468"/>
      <c r="Y118" s="472"/>
      <c r="Z118" s="473"/>
      <c r="AA118" s="359"/>
      <c r="AB118" s="360"/>
      <c r="AC118" s="360"/>
      <c r="AD118" s="360"/>
      <c r="AE118" s="360"/>
      <c r="AF118" s="360"/>
      <c r="AG118" s="270"/>
      <c r="AH118" s="360"/>
      <c r="AI118" s="360"/>
      <c r="AJ118" s="360"/>
      <c r="AK118" s="360"/>
      <c r="AL118" s="360"/>
      <c r="AM118" s="360"/>
      <c r="AN118" s="360"/>
      <c r="AO118" s="360"/>
      <c r="AP118" s="360"/>
      <c r="AQ118" s="360"/>
      <c r="AR118" s="360"/>
      <c r="AS118" s="360"/>
      <c r="AT118" s="360"/>
      <c r="AU118" s="360"/>
      <c r="AV118" s="417"/>
      <c r="AW118" s="444"/>
      <c r="AX118" s="364"/>
      <c r="AY118" s="270"/>
    </row>
    <row r="119" spans="1:51" ht="15">
      <c r="A119" s="359"/>
      <c r="B119" s="276"/>
      <c r="C119" s="276"/>
      <c r="D119" s="276"/>
      <c r="E119" s="276"/>
      <c r="F119" s="360"/>
      <c r="G119" s="360"/>
      <c r="H119" s="360"/>
      <c r="I119" s="360"/>
      <c r="J119" s="360"/>
      <c r="K119" s="270"/>
      <c r="L119" s="360"/>
      <c r="M119" s="360"/>
      <c r="N119" s="360"/>
      <c r="O119" s="360"/>
      <c r="P119" s="360"/>
      <c r="Q119" s="360"/>
      <c r="R119" s="360"/>
      <c r="S119" s="360"/>
      <c r="T119" s="360"/>
      <c r="U119" s="360"/>
      <c r="V119" s="360"/>
      <c r="W119" s="360"/>
      <c r="X119" s="468"/>
      <c r="Y119" s="472"/>
      <c r="Z119" s="468"/>
      <c r="AA119" s="359"/>
      <c r="AB119" s="360"/>
      <c r="AC119" s="360"/>
      <c r="AD119" s="360"/>
      <c r="AE119" s="360"/>
      <c r="AF119" s="360"/>
      <c r="AG119" s="270"/>
      <c r="AH119" s="360"/>
      <c r="AI119" s="360"/>
      <c r="AJ119" s="360"/>
      <c r="AK119" s="360"/>
      <c r="AL119" s="360"/>
      <c r="AM119" s="360"/>
      <c r="AN119" s="360"/>
      <c r="AO119" s="360"/>
      <c r="AP119" s="360"/>
      <c r="AQ119" s="360"/>
      <c r="AR119" s="360"/>
      <c r="AS119" s="360"/>
      <c r="AT119" s="360"/>
      <c r="AU119" s="360"/>
      <c r="AV119" s="360"/>
      <c r="AW119" s="444"/>
      <c r="AX119" s="364"/>
      <c r="AY119" s="270"/>
    </row>
    <row r="120" spans="1:51" ht="15">
      <c r="A120" s="359"/>
      <c r="B120" s="276"/>
      <c r="C120" s="276"/>
      <c r="D120" s="276"/>
      <c r="E120" s="276"/>
      <c r="F120" s="360"/>
      <c r="G120" s="360"/>
      <c r="H120" s="360"/>
      <c r="I120" s="360"/>
      <c r="J120" s="360"/>
      <c r="K120" s="270"/>
      <c r="L120" s="360"/>
      <c r="M120" s="360"/>
      <c r="N120" s="360"/>
      <c r="O120" s="360"/>
      <c r="P120" s="360"/>
      <c r="Q120" s="360"/>
      <c r="R120" s="360"/>
      <c r="S120" s="360"/>
      <c r="T120" s="360"/>
      <c r="U120" s="360"/>
      <c r="V120" s="360"/>
      <c r="W120" s="360"/>
      <c r="X120" s="468"/>
      <c r="Y120" s="472"/>
      <c r="Z120" s="468"/>
      <c r="AA120" s="359"/>
      <c r="AB120" s="360"/>
      <c r="AC120" s="360"/>
      <c r="AD120" s="360"/>
      <c r="AE120" s="360"/>
      <c r="AF120" s="360"/>
      <c r="AG120" s="270"/>
      <c r="AH120" s="360"/>
      <c r="AI120" s="360"/>
      <c r="AJ120" s="360"/>
      <c r="AK120" s="360"/>
      <c r="AL120" s="360"/>
      <c r="AM120" s="360"/>
      <c r="AN120" s="360"/>
      <c r="AO120" s="360"/>
      <c r="AP120" s="360"/>
      <c r="AQ120" s="360"/>
      <c r="AR120" s="360"/>
      <c r="AS120" s="360"/>
      <c r="AT120" s="360"/>
      <c r="AU120" s="360"/>
      <c r="AV120" s="360"/>
      <c r="AW120" s="444"/>
      <c r="AX120" s="364"/>
      <c r="AY120" s="270"/>
    </row>
    <row r="121" spans="1:51" ht="15">
      <c r="A121" s="359"/>
      <c r="B121" s="276"/>
      <c r="C121" s="276"/>
      <c r="D121" s="276"/>
      <c r="E121" s="276"/>
      <c r="F121" s="360"/>
      <c r="G121" s="360"/>
      <c r="H121" s="360"/>
      <c r="I121" s="360"/>
      <c r="J121" s="360"/>
      <c r="K121" s="270"/>
      <c r="L121" s="360"/>
      <c r="M121" s="360"/>
      <c r="N121" s="360"/>
      <c r="O121" s="360"/>
      <c r="P121" s="360"/>
      <c r="Q121" s="360"/>
      <c r="R121" s="360"/>
      <c r="S121" s="360"/>
      <c r="T121" s="360"/>
      <c r="U121" s="360"/>
      <c r="V121" s="360"/>
      <c r="W121" s="360"/>
      <c r="X121" s="468"/>
      <c r="Y121" s="472"/>
      <c r="Z121" s="468"/>
      <c r="AA121" s="359"/>
      <c r="AB121" s="360"/>
      <c r="AC121" s="360"/>
      <c r="AD121" s="360"/>
      <c r="AE121" s="360"/>
      <c r="AF121" s="360"/>
      <c r="AG121" s="270"/>
      <c r="AH121" s="360"/>
      <c r="AI121" s="360"/>
      <c r="AJ121" s="360"/>
      <c r="AK121" s="360"/>
      <c r="AL121" s="360"/>
      <c r="AM121" s="360"/>
      <c r="AN121" s="360"/>
      <c r="AO121" s="360"/>
      <c r="AP121" s="360"/>
      <c r="AQ121" s="360"/>
      <c r="AR121" s="360"/>
      <c r="AS121" s="360"/>
      <c r="AT121" s="360"/>
      <c r="AU121" s="360"/>
      <c r="AV121" s="360"/>
      <c r="AW121" s="444"/>
      <c r="AX121" s="364"/>
      <c r="AY121" s="270"/>
    </row>
    <row r="122" spans="1:51" ht="15">
      <c r="A122" s="474"/>
      <c r="B122" s="270"/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  <c r="Y122" s="270"/>
      <c r="Z122" s="270"/>
      <c r="AA122" s="270"/>
      <c r="AB122" s="270"/>
      <c r="AC122" s="270"/>
      <c r="AD122" s="270"/>
      <c r="AE122" s="270"/>
      <c r="AF122" s="270"/>
      <c r="AG122" s="270"/>
      <c r="AH122" s="270"/>
      <c r="AI122" s="270"/>
      <c r="AJ122" s="270"/>
      <c r="AK122" s="270"/>
      <c r="AL122" s="270"/>
      <c r="AM122" s="270"/>
      <c r="AN122" s="270"/>
      <c r="AO122" s="270"/>
      <c r="AP122" s="270"/>
      <c r="AQ122" s="270"/>
      <c r="AR122" s="270"/>
      <c r="AS122" s="270"/>
      <c r="AT122" s="360"/>
      <c r="AU122" s="270"/>
      <c r="AV122" s="270"/>
      <c r="AW122" s="270"/>
      <c r="AX122" s="270"/>
      <c r="AY122" s="270"/>
    </row>
    <row r="123" spans="1:51" ht="15">
      <c r="A123" s="474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  <c r="Y123" s="270"/>
      <c r="Z123" s="270"/>
      <c r="AA123" s="270"/>
      <c r="AB123" s="270"/>
      <c r="AC123" s="270"/>
      <c r="AD123" s="270"/>
      <c r="AE123" s="270"/>
      <c r="AF123" s="270"/>
      <c r="AG123" s="270"/>
      <c r="AH123" s="270"/>
      <c r="AI123" s="270"/>
      <c r="AJ123" s="270"/>
      <c r="AK123" s="270"/>
      <c r="AL123" s="270"/>
      <c r="AM123" s="270"/>
      <c r="AN123" s="270"/>
      <c r="AO123" s="270"/>
      <c r="AP123" s="270"/>
      <c r="AQ123" s="270"/>
      <c r="AR123" s="270"/>
      <c r="AS123" s="270"/>
      <c r="AT123" s="360"/>
      <c r="AU123" s="270"/>
      <c r="AV123" s="270"/>
      <c r="AW123" s="270"/>
      <c r="AX123" s="270"/>
      <c r="AY123" s="270"/>
    </row>
    <row r="124" spans="1:51" ht="15">
      <c r="A124" s="474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  <c r="Y124" s="270"/>
      <c r="Z124" s="270"/>
      <c r="AA124" s="270"/>
      <c r="AB124" s="270"/>
      <c r="AC124" s="270"/>
      <c r="AD124" s="270"/>
      <c r="AE124" s="270"/>
      <c r="AF124" s="270"/>
      <c r="AG124" s="270"/>
      <c r="AH124" s="270"/>
      <c r="AI124" s="270"/>
      <c r="AJ124" s="270"/>
      <c r="AK124" s="270"/>
      <c r="AL124" s="270"/>
      <c r="AM124" s="270"/>
      <c r="AN124" s="270"/>
      <c r="AO124" s="270"/>
      <c r="AP124" s="270"/>
      <c r="AQ124" s="270"/>
      <c r="AR124" s="270"/>
      <c r="AS124" s="270"/>
      <c r="AT124" s="360"/>
      <c r="AU124" s="270"/>
      <c r="AV124" s="270"/>
      <c r="AW124" s="270"/>
      <c r="AX124" s="270"/>
      <c r="AY124" s="270"/>
    </row>
    <row r="125" spans="1:51" ht="15">
      <c r="A125" s="474"/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  <c r="AA125" s="270"/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70"/>
      <c r="AL125" s="270"/>
      <c r="AM125" s="270"/>
      <c r="AN125" s="270"/>
      <c r="AO125" s="270"/>
      <c r="AP125" s="270"/>
      <c r="AQ125" s="270"/>
      <c r="AR125" s="270"/>
      <c r="AS125" s="270"/>
      <c r="AT125" s="360"/>
      <c r="AU125" s="270"/>
      <c r="AV125" s="270"/>
      <c r="AW125" s="270"/>
      <c r="AX125" s="270"/>
      <c r="AY125" s="270"/>
    </row>
    <row r="126" spans="1:51" ht="15">
      <c r="A126" s="474"/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70"/>
      <c r="AL126" s="270"/>
      <c r="AM126" s="270"/>
      <c r="AN126" s="270"/>
      <c r="AO126" s="270"/>
      <c r="AP126" s="270"/>
      <c r="AQ126" s="270"/>
      <c r="AR126" s="270"/>
      <c r="AS126" s="270"/>
      <c r="AT126" s="360"/>
      <c r="AU126" s="270"/>
      <c r="AV126" s="270"/>
      <c r="AW126" s="270"/>
      <c r="AX126" s="270"/>
      <c r="AY126" s="270"/>
    </row>
    <row r="127" spans="1:51" ht="15">
      <c r="A127" s="474"/>
      <c r="B127" s="270"/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70"/>
      <c r="Y127" s="270"/>
      <c r="Z127" s="270"/>
      <c r="AA127" s="270"/>
      <c r="AB127" s="270"/>
      <c r="AC127" s="270"/>
      <c r="AD127" s="270"/>
      <c r="AE127" s="270"/>
      <c r="AF127" s="270"/>
      <c r="AG127" s="270"/>
      <c r="AH127" s="270"/>
      <c r="AI127" s="270"/>
      <c r="AJ127" s="270"/>
      <c r="AK127" s="270"/>
      <c r="AL127" s="270"/>
      <c r="AM127" s="270"/>
      <c r="AN127" s="270"/>
      <c r="AO127" s="270"/>
      <c r="AP127" s="270"/>
      <c r="AQ127" s="270"/>
      <c r="AR127" s="270"/>
      <c r="AS127" s="270"/>
      <c r="AT127" s="360"/>
      <c r="AU127" s="270"/>
      <c r="AV127" s="270"/>
      <c r="AW127" s="270"/>
      <c r="AX127" s="270"/>
      <c r="AY127" s="270"/>
    </row>
    <row r="128" spans="1:51" ht="15">
      <c r="A128" s="474"/>
      <c r="B128" s="270"/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  <c r="W128" s="270"/>
      <c r="X128" s="270"/>
      <c r="Y128" s="270"/>
      <c r="Z128" s="270"/>
      <c r="AA128" s="270"/>
      <c r="AB128" s="270"/>
      <c r="AC128" s="270"/>
      <c r="AD128" s="270"/>
      <c r="AE128" s="270"/>
      <c r="AF128" s="270"/>
      <c r="AG128" s="270"/>
      <c r="AH128" s="270"/>
      <c r="AI128" s="270"/>
      <c r="AJ128" s="270"/>
      <c r="AK128" s="270"/>
      <c r="AL128" s="270"/>
      <c r="AM128" s="270"/>
      <c r="AN128" s="270"/>
      <c r="AO128" s="270"/>
      <c r="AP128" s="270"/>
      <c r="AQ128" s="270"/>
      <c r="AR128" s="270"/>
      <c r="AS128" s="270"/>
      <c r="AT128" s="360"/>
      <c r="AU128" s="270"/>
      <c r="AV128" s="270"/>
      <c r="AW128" s="270"/>
      <c r="AX128" s="270"/>
      <c r="AY128" s="270"/>
    </row>
    <row r="129" spans="1:50">
      <c r="A129" s="474"/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0"/>
      <c r="AO129" s="270"/>
      <c r="AP129" s="270"/>
      <c r="AQ129" s="270"/>
      <c r="AR129" s="270"/>
      <c r="AS129" s="270"/>
      <c r="AT129" s="270"/>
      <c r="AU129" s="270"/>
      <c r="AV129" s="270"/>
      <c r="AW129" s="270"/>
      <c r="AX129" s="270"/>
    </row>
    <row r="130" spans="1:50">
      <c r="A130" s="474"/>
      <c r="B130" s="270"/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70"/>
      <c r="Y130" s="270"/>
      <c r="Z130" s="270"/>
      <c r="AA130" s="270"/>
      <c r="AB130" s="270"/>
      <c r="AC130" s="270"/>
      <c r="AD130" s="270"/>
      <c r="AE130" s="270"/>
      <c r="AF130" s="270"/>
      <c r="AG130" s="270"/>
      <c r="AH130" s="270"/>
      <c r="AI130" s="270"/>
      <c r="AJ130" s="270"/>
      <c r="AK130" s="270"/>
      <c r="AL130" s="270"/>
      <c r="AM130" s="270"/>
      <c r="AN130" s="270"/>
      <c r="AO130" s="270"/>
      <c r="AP130" s="270"/>
      <c r="AQ130" s="270"/>
      <c r="AR130" s="270"/>
      <c r="AS130" s="270"/>
      <c r="AT130" s="270"/>
      <c r="AU130" s="270"/>
      <c r="AV130" s="270"/>
      <c r="AW130" s="270"/>
      <c r="AX130" s="270"/>
    </row>
    <row r="131" spans="1:50">
      <c r="A131" s="474"/>
      <c r="B131" s="270"/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70"/>
      <c r="Y131" s="270"/>
      <c r="Z131" s="270"/>
      <c r="AA131" s="270"/>
      <c r="AB131" s="270"/>
      <c r="AC131" s="270"/>
      <c r="AD131" s="270"/>
      <c r="AE131" s="270"/>
      <c r="AF131" s="270"/>
      <c r="AG131" s="270"/>
      <c r="AH131" s="270"/>
      <c r="AI131" s="270"/>
      <c r="AJ131" s="270"/>
      <c r="AK131" s="270"/>
      <c r="AL131" s="270"/>
      <c r="AM131" s="270"/>
      <c r="AN131" s="270"/>
      <c r="AO131" s="270"/>
      <c r="AP131" s="270"/>
      <c r="AQ131" s="270"/>
      <c r="AR131" s="270"/>
      <c r="AS131" s="270"/>
      <c r="AT131" s="270"/>
      <c r="AU131" s="270"/>
      <c r="AV131" s="270"/>
      <c r="AW131" s="270"/>
      <c r="AX131" s="270"/>
    </row>
    <row r="132" spans="1:50">
      <c r="A132" s="474"/>
      <c r="B132" s="270"/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70"/>
      <c r="Y132" s="270"/>
      <c r="Z132" s="270"/>
      <c r="AA132" s="270"/>
      <c r="AB132" s="270"/>
      <c r="AC132" s="270"/>
      <c r="AD132" s="270"/>
      <c r="AE132" s="270"/>
      <c r="AF132" s="270"/>
      <c r="AG132" s="270"/>
      <c r="AH132" s="270"/>
      <c r="AI132" s="270"/>
      <c r="AJ132" s="270"/>
      <c r="AK132" s="270"/>
      <c r="AL132" s="270"/>
      <c r="AM132" s="270"/>
      <c r="AN132" s="270"/>
      <c r="AO132" s="270"/>
      <c r="AP132" s="270"/>
      <c r="AQ132" s="270"/>
      <c r="AR132" s="270"/>
      <c r="AS132" s="270"/>
      <c r="AT132" s="270"/>
      <c r="AU132" s="270"/>
      <c r="AV132" s="270"/>
      <c r="AW132" s="270"/>
      <c r="AX132" s="270"/>
    </row>
    <row r="133" spans="1:50">
      <c r="A133" s="474"/>
      <c r="B133" s="270"/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  <c r="W133" s="270"/>
      <c r="X133" s="270"/>
      <c r="Y133" s="270"/>
      <c r="Z133" s="270"/>
      <c r="AA133" s="270"/>
      <c r="AB133" s="270"/>
      <c r="AC133" s="270"/>
      <c r="AD133" s="270"/>
      <c r="AE133" s="270"/>
      <c r="AF133" s="270"/>
      <c r="AG133" s="270"/>
      <c r="AH133" s="270"/>
      <c r="AI133" s="270"/>
      <c r="AJ133" s="270"/>
      <c r="AK133" s="270"/>
      <c r="AL133" s="270"/>
      <c r="AM133" s="270"/>
      <c r="AN133" s="270"/>
      <c r="AO133" s="270"/>
      <c r="AP133" s="270"/>
      <c r="AQ133" s="270"/>
      <c r="AR133" s="270"/>
      <c r="AS133" s="270"/>
      <c r="AT133" s="270"/>
      <c r="AU133" s="270"/>
      <c r="AV133" s="270"/>
      <c r="AW133" s="270"/>
      <c r="AX133" s="270"/>
    </row>
    <row r="134" spans="1:50">
      <c r="A134" s="474"/>
      <c r="B134" s="270"/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A134" s="270"/>
      <c r="AB134" s="270"/>
      <c r="AC134" s="270"/>
      <c r="AD134" s="270"/>
      <c r="AE134" s="270"/>
      <c r="AF134" s="270"/>
      <c r="AG134" s="270"/>
      <c r="AH134" s="270"/>
      <c r="AI134" s="270"/>
      <c r="AJ134" s="270"/>
      <c r="AK134" s="270"/>
      <c r="AL134" s="270"/>
      <c r="AM134" s="270"/>
      <c r="AN134" s="270"/>
      <c r="AO134" s="270"/>
      <c r="AP134" s="270"/>
      <c r="AQ134" s="270"/>
      <c r="AR134" s="270"/>
      <c r="AS134" s="270"/>
      <c r="AT134" s="270"/>
      <c r="AU134" s="270"/>
      <c r="AV134" s="270"/>
      <c r="AW134" s="270"/>
      <c r="AX134" s="270"/>
    </row>
    <row r="135" spans="1:50">
      <c r="A135" s="474"/>
      <c r="B135" s="270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270"/>
      <c r="Y135" s="270"/>
      <c r="Z135" s="270"/>
      <c r="AA135" s="270"/>
      <c r="AB135" s="270"/>
      <c r="AC135" s="270"/>
      <c r="AD135" s="270"/>
      <c r="AE135" s="270"/>
      <c r="AF135" s="270"/>
      <c r="AG135" s="270"/>
      <c r="AH135" s="270"/>
      <c r="AI135" s="270"/>
      <c r="AJ135" s="270"/>
      <c r="AK135" s="270"/>
      <c r="AL135" s="270"/>
      <c r="AM135" s="270"/>
      <c r="AN135" s="270"/>
      <c r="AO135" s="270"/>
      <c r="AP135" s="270"/>
      <c r="AQ135" s="270"/>
      <c r="AR135" s="270"/>
      <c r="AS135" s="270"/>
      <c r="AT135" s="270"/>
      <c r="AU135" s="270"/>
      <c r="AV135" s="270"/>
      <c r="AW135" s="270"/>
      <c r="AX135" s="270"/>
    </row>
    <row r="136" spans="1:50">
      <c r="A136" s="474"/>
      <c r="B136" s="270"/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70"/>
      <c r="AA136" s="270"/>
      <c r="AB136" s="270"/>
      <c r="AC136" s="270"/>
      <c r="AD136" s="270"/>
      <c r="AE136" s="270"/>
      <c r="AF136" s="270"/>
      <c r="AG136" s="270"/>
      <c r="AH136" s="270"/>
      <c r="AI136" s="270"/>
      <c r="AJ136" s="270"/>
      <c r="AK136" s="270"/>
      <c r="AL136" s="270"/>
      <c r="AM136" s="270"/>
      <c r="AN136" s="270"/>
      <c r="AO136" s="270"/>
      <c r="AP136" s="270"/>
      <c r="AQ136" s="270"/>
      <c r="AR136" s="270"/>
      <c r="AS136" s="270"/>
      <c r="AT136" s="270"/>
      <c r="AU136" s="270"/>
      <c r="AV136" s="270"/>
      <c r="AW136" s="270"/>
      <c r="AX136" s="270"/>
    </row>
    <row r="137" spans="1:50">
      <c r="A137" s="474"/>
      <c r="B137" s="270"/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A137" s="270"/>
      <c r="AB137" s="270"/>
      <c r="AC137" s="270"/>
      <c r="AD137" s="270"/>
      <c r="AE137" s="270"/>
      <c r="AF137" s="270"/>
      <c r="AG137" s="270"/>
      <c r="AH137" s="270"/>
      <c r="AI137" s="270"/>
      <c r="AJ137" s="270"/>
      <c r="AK137" s="270"/>
      <c r="AL137" s="270"/>
      <c r="AM137" s="270"/>
      <c r="AN137" s="270"/>
      <c r="AO137" s="270"/>
      <c r="AP137" s="270"/>
      <c r="AQ137" s="270"/>
      <c r="AR137" s="270"/>
      <c r="AS137" s="270"/>
      <c r="AT137" s="270"/>
      <c r="AU137" s="270"/>
      <c r="AV137" s="270"/>
      <c r="AW137" s="270"/>
      <c r="AX137" s="270"/>
    </row>
    <row r="138" spans="1:50">
      <c r="A138" s="474"/>
      <c r="B138" s="270"/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A138" s="270"/>
      <c r="AB138" s="270"/>
      <c r="AC138" s="270"/>
      <c r="AD138" s="270"/>
      <c r="AE138" s="270"/>
      <c r="AF138" s="270"/>
      <c r="AG138" s="270"/>
      <c r="AH138" s="270"/>
      <c r="AI138" s="270"/>
      <c r="AJ138" s="270"/>
      <c r="AK138" s="270"/>
      <c r="AL138" s="270"/>
      <c r="AM138" s="270"/>
      <c r="AN138" s="270"/>
      <c r="AO138" s="270"/>
      <c r="AP138" s="270"/>
      <c r="AQ138" s="270"/>
      <c r="AR138" s="270"/>
      <c r="AS138" s="270"/>
      <c r="AT138" s="270"/>
      <c r="AU138" s="270"/>
      <c r="AV138" s="270"/>
      <c r="AW138" s="270"/>
      <c r="AX138" s="270"/>
    </row>
    <row r="139" spans="1:50">
      <c r="A139" s="474"/>
      <c r="B139" s="270"/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270"/>
      <c r="Y139" s="270"/>
      <c r="Z139" s="270"/>
      <c r="AA139" s="270"/>
      <c r="AB139" s="270"/>
      <c r="AC139" s="270"/>
      <c r="AD139" s="270"/>
      <c r="AE139" s="270"/>
      <c r="AF139" s="270"/>
      <c r="AG139" s="270"/>
      <c r="AH139" s="270"/>
      <c r="AI139" s="270"/>
      <c r="AJ139" s="270"/>
      <c r="AK139" s="270"/>
      <c r="AL139" s="270"/>
      <c r="AM139" s="270"/>
      <c r="AN139" s="270"/>
      <c r="AO139" s="270"/>
      <c r="AP139" s="270"/>
      <c r="AQ139" s="270"/>
      <c r="AR139" s="270"/>
      <c r="AS139" s="270"/>
      <c r="AT139" s="270"/>
      <c r="AU139" s="270"/>
      <c r="AV139" s="270"/>
      <c r="AW139" s="270"/>
      <c r="AX139" s="270"/>
    </row>
    <row r="140" spans="1:50">
      <c r="A140" s="474"/>
      <c r="B140" s="270"/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  <c r="O140" s="270"/>
      <c r="P140" s="270"/>
      <c r="Q140" s="270"/>
      <c r="R140" s="270"/>
      <c r="S140" s="270"/>
      <c r="T140" s="270"/>
      <c r="U140" s="270"/>
      <c r="V140" s="270"/>
      <c r="W140" s="270"/>
      <c r="X140" s="270"/>
      <c r="Y140" s="270"/>
      <c r="Z140" s="270"/>
      <c r="AA140" s="270"/>
      <c r="AB140" s="270"/>
      <c r="AC140" s="270"/>
      <c r="AD140" s="270"/>
      <c r="AE140" s="270"/>
      <c r="AF140" s="270"/>
      <c r="AG140" s="270"/>
      <c r="AH140" s="270"/>
      <c r="AI140" s="270"/>
      <c r="AJ140" s="270"/>
      <c r="AK140" s="270"/>
      <c r="AL140" s="270"/>
      <c r="AM140" s="270"/>
      <c r="AN140" s="270"/>
      <c r="AO140" s="270"/>
      <c r="AP140" s="270"/>
      <c r="AQ140" s="270"/>
      <c r="AR140" s="270"/>
      <c r="AS140" s="270"/>
      <c r="AT140" s="270"/>
      <c r="AU140" s="270"/>
      <c r="AV140" s="270"/>
      <c r="AW140" s="270"/>
      <c r="AX140" s="270"/>
    </row>
    <row r="141" spans="1:50">
      <c r="A141" s="474"/>
      <c r="B141" s="270"/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270"/>
      <c r="AI141" s="270"/>
      <c r="AJ141" s="270"/>
      <c r="AK141" s="270"/>
      <c r="AL141" s="270"/>
      <c r="AM141" s="270"/>
      <c r="AN141" s="270"/>
      <c r="AO141" s="270"/>
      <c r="AP141" s="270"/>
      <c r="AQ141" s="270"/>
      <c r="AR141" s="270"/>
      <c r="AS141" s="270"/>
      <c r="AT141" s="270"/>
      <c r="AU141" s="270"/>
      <c r="AV141" s="270"/>
      <c r="AW141" s="270"/>
      <c r="AX141" s="270"/>
    </row>
    <row r="142" spans="1:50">
      <c r="A142" s="474"/>
      <c r="B142" s="270"/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  <c r="W142" s="270"/>
      <c r="X142" s="270"/>
      <c r="Y142" s="270"/>
      <c r="Z142" s="270"/>
      <c r="AA142" s="270"/>
      <c r="AB142" s="270"/>
      <c r="AC142" s="270"/>
      <c r="AD142" s="270"/>
      <c r="AE142" s="270"/>
      <c r="AF142" s="270"/>
      <c r="AG142" s="270"/>
      <c r="AH142" s="270"/>
      <c r="AI142" s="270"/>
      <c r="AJ142" s="270"/>
      <c r="AK142" s="270"/>
      <c r="AL142" s="270"/>
      <c r="AM142" s="270"/>
      <c r="AN142" s="270"/>
      <c r="AO142" s="270"/>
      <c r="AP142" s="270"/>
      <c r="AQ142" s="270"/>
      <c r="AR142" s="270"/>
      <c r="AS142" s="270"/>
      <c r="AT142" s="270"/>
      <c r="AU142" s="270"/>
      <c r="AV142" s="270"/>
      <c r="AW142" s="270"/>
      <c r="AX142" s="270"/>
    </row>
    <row r="143" spans="1:50">
      <c r="A143" s="474"/>
      <c r="B143" s="270"/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270"/>
      <c r="P143" s="270"/>
      <c r="Q143" s="270"/>
      <c r="R143" s="270"/>
      <c r="S143" s="270"/>
      <c r="T143" s="270"/>
      <c r="U143" s="270"/>
      <c r="V143" s="270"/>
      <c r="W143" s="270"/>
      <c r="X143" s="270"/>
      <c r="Y143" s="270"/>
      <c r="Z143" s="270"/>
      <c r="AA143" s="270"/>
      <c r="AB143" s="270"/>
      <c r="AC143" s="270"/>
      <c r="AD143" s="270"/>
      <c r="AE143" s="270"/>
      <c r="AF143" s="270"/>
      <c r="AG143" s="270"/>
      <c r="AH143" s="270"/>
      <c r="AI143" s="270"/>
      <c r="AJ143" s="270"/>
      <c r="AK143" s="270"/>
      <c r="AL143" s="270"/>
      <c r="AM143" s="270"/>
      <c r="AN143" s="270"/>
      <c r="AO143" s="270"/>
      <c r="AP143" s="270"/>
      <c r="AQ143" s="270"/>
      <c r="AR143" s="270"/>
      <c r="AS143" s="270"/>
      <c r="AT143" s="270"/>
      <c r="AU143" s="270"/>
      <c r="AV143" s="270"/>
      <c r="AW143" s="270"/>
      <c r="AX143" s="270"/>
    </row>
    <row r="144" spans="1:50">
      <c r="A144" s="474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0"/>
      <c r="AL144" s="270"/>
      <c r="AM144" s="270"/>
      <c r="AN144" s="270"/>
      <c r="AO144" s="270"/>
      <c r="AP144" s="270"/>
      <c r="AQ144" s="270"/>
      <c r="AR144" s="270"/>
      <c r="AS144" s="270"/>
      <c r="AT144" s="270"/>
      <c r="AU144" s="270"/>
      <c r="AV144" s="270"/>
      <c r="AW144" s="270"/>
      <c r="AX144" s="270"/>
    </row>
    <row r="145" spans="1:50">
      <c r="A145" s="474"/>
      <c r="B145" s="270"/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0"/>
      <c r="AO145" s="270"/>
      <c r="AP145" s="270"/>
      <c r="AQ145" s="270"/>
      <c r="AR145" s="270"/>
      <c r="AS145" s="270"/>
      <c r="AT145" s="270"/>
      <c r="AU145" s="270"/>
      <c r="AV145" s="270"/>
      <c r="AW145" s="270"/>
      <c r="AX145" s="270"/>
    </row>
    <row r="146" spans="1:50">
      <c r="A146" s="474"/>
      <c r="B146" s="270"/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70"/>
      <c r="AL146" s="270"/>
      <c r="AM146" s="270"/>
      <c r="AN146" s="270"/>
      <c r="AO146" s="270"/>
      <c r="AP146" s="270"/>
      <c r="AQ146" s="270"/>
      <c r="AR146" s="270"/>
      <c r="AS146" s="270"/>
      <c r="AT146" s="270"/>
      <c r="AU146" s="270"/>
      <c r="AV146" s="270"/>
      <c r="AW146" s="270"/>
      <c r="AX146" s="270"/>
    </row>
    <row r="147" spans="1:50">
      <c r="A147" s="474"/>
      <c r="B147" s="270"/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</row>
    <row r="148" spans="1:50">
      <c r="A148" s="474"/>
      <c r="B148" s="270"/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  <c r="AA148" s="270"/>
      <c r="AB148" s="270"/>
      <c r="AC148" s="270"/>
      <c r="AD148" s="270"/>
      <c r="AE148" s="270"/>
      <c r="AF148" s="270"/>
      <c r="AG148" s="270"/>
      <c r="AH148" s="270"/>
      <c r="AI148" s="270"/>
      <c r="AJ148" s="270"/>
      <c r="AK148" s="270"/>
      <c r="AL148" s="270"/>
      <c r="AM148" s="270"/>
      <c r="AN148" s="270"/>
      <c r="AO148" s="270"/>
      <c r="AP148" s="270"/>
      <c r="AQ148" s="270"/>
      <c r="AR148" s="270"/>
      <c r="AS148" s="270"/>
      <c r="AT148" s="270"/>
      <c r="AU148" s="270"/>
      <c r="AV148" s="270"/>
      <c r="AW148" s="270"/>
      <c r="AX148" s="270"/>
    </row>
    <row r="149" spans="1:50">
      <c r="A149" s="474"/>
      <c r="B149" s="270"/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  <c r="AA149" s="270"/>
      <c r="AB149" s="270"/>
      <c r="AC149" s="270"/>
      <c r="AD149" s="270"/>
      <c r="AE149" s="270"/>
      <c r="AF149" s="270"/>
      <c r="AG149" s="270"/>
      <c r="AH149" s="270"/>
      <c r="AI149" s="270"/>
      <c r="AJ149" s="270"/>
      <c r="AK149" s="270"/>
      <c r="AL149" s="270"/>
      <c r="AM149" s="270"/>
      <c r="AN149" s="270"/>
      <c r="AO149" s="270"/>
      <c r="AP149" s="270"/>
      <c r="AQ149" s="270"/>
      <c r="AR149" s="270"/>
      <c r="AS149" s="270"/>
      <c r="AT149" s="270"/>
      <c r="AU149" s="270"/>
      <c r="AV149" s="270"/>
      <c r="AW149" s="270"/>
      <c r="AX149" s="270"/>
    </row>
    <row r="150" spans="1:50">
      <c r="A150" s="474"/>
      <c r="B150" s="270"/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270"/>
      <c r="AC150" s="270"/>
      <c r="AD150" s="270"/>
      <c r="AE150" s="270"/>
      <c r="AF150" s="270"/>
      <c r="AG150" s="270"/>
      <c r="AH150" s="270"/>
      <c r="AI150" s="270"/>
      <c r="AJ150" s="270"/>
      <c r="AK150" s="270"/>
      <c r="AL150" s="270"/>
      <c r="AM150" s="270"/>
      <c r="AN150" s="270"/>
      <c r="AO150" s="270"/>
      <c r="AP150" s="270"/>
      <c r="AQ150" s="270"/>
      <c r="AR150" s="270"/>
      <c r="AS150" s="270"/>
      <c r="AT150" s="270"/>
      <c r="AU150" s="270"/>
      <c r="AV150" s="270"/>
      <c r="AW150" s="270"/>
      <c r="AX150" s="270"/>
    </row>
    <row r="151" spans="1:50">
      <c r="A151" s="474"/>
      <c r="B151" s="270"/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0"/>
      <c r="AO151" s="270"/>
      <c r="AP151" s="270"/>
      <c r="AQ151" s="270"/>
      <c r="AR151" s="270"/>
      <c r="AS151" s="270"/>
      <c r="AT151" s="270"/>
      <c r="AU151" s="270"/>
      <c r="AV151" s="270"/>
      <c r="AW151" s="270"/>
      <c r="AX151" s="270"/>
    </row>
    <row r="152" spans="1:50">
      <c r="A152" s="474"/>
      <c r="B152" s="270"/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  <c r="AC152" s="270"/>
      <c r="AD152" s="270"/>
      <c r="AE152" s="270"/>
      <c r="AF152" s="270"/>
      <c r="AG152" s="270"/>
      <c r="AH152" s="270"/>
      <c r="AI152" s="270"/>
      <c r="AJ152" s="270"/>
      <c r="AK152" s="270"/>
      <c r="AL152" s="270"/>
      <c r="AM152" s="270"/>
      <c r="AN152" s="270"/>
      <c r="AO152" s="270"/>
      <c r="AP152" s="270"/>
      <c r="AQ152" s="270"/>
      <c r="AR152" s="270"/>
      <c r="AS152" s="270"/>
      <c r="AT152" s="270"/>
      <c r="AU152" s="270"/>
      <c r="AV152" s="270"/>
      <c r="AW152" s="270"/>
      <c r="AX152" s="270"/>
    </row>
    <row r="153" spans="1:50">
      <c r="A153" s="474"/>
      <c r="B153" s="270"/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</row>
    <row r="154" spans="1:50">
      <c r="A154" s="474"/>
      <c r="B154" s="270"/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0"/>
      <c r="AO154" s="270"/>
      <c r="AP154" s="270"/>
      <c r="AQ154" s="270"/>
      <c r="AR154" s="270"/>
      <c r="AS154" s="270"/>
      <c r="AT154" s="270"/>
      <c r="AU154" s="270"/>
      <c r="AV154" s="270"/>
      <c r="AW154" s="270"/>
      <c r="AX154" s="270"/>
    </row>
    <row r="155" spans="1:50">
      <c r="A155" s="474"/>
      <c r="B155" s="270"/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  <c r="V155" s="270"/>
      <c r="W155" s="270"/>
      <c r="X155" s="270"/>
      <c r="Y155" s="270"/>
      <c r="Z155" s="270"/>
      <c r="AA155" s="270"/>
      <c r="AB155" s="270"/>
      <c r="AC155" s="270"/>
      <c r="AD155" s="270"/>
      <c r="AE155" s="270"/>
      <c r="AF155" s="270"/>
      <c r="AG155" s="270"/>
      <c r="AH155" s="270"/>
      <c r="AI155" s="270"/>
      <c r="AJ155" s="270"/>
      <c r="AK155" s="270"/>
      <c r="AL155" s="270"/>
      <c r="AM155" s="270"/>
      <c r="AN155" s="270"/>
      <c r="AO155" s="270"/>
      <c r="AP155" s="270"/>
      <c r="AQ155" s="270"/>
      <c r="AR155" s="270"/>
      <c r="AS155" s="270"/>
      <c r="AT155" s="270"/>
      <c r="AU155" s="270"/>
      <c r="AV155" s="270"/>
      <c r="AW155" s="270"/>
      <c r="AX155" s="270"/>
    </row>
    <row r="156" spans="1:50">
      <c r="A156" s="474"/>
      <c r="B156" s="270"/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  <c r="W156" s="270"/>
      <c r="X156" s="270"/>
      <c r="Y156" s="270"/>
      <c r="Z156" s="270"/>
      <c r="AA156" s="270"/>
      <c r="AB156" s="270"/>
      <c r="AC156" s="270"/>
      <c r="AD156" s="270"/>
      <c r="AE156" s="270"/>
      <c r="AF156" s="270"/>
      <c r="AG156" s="270"/>
      <c r="AH156" s="270"/>
      <c r="AI156" s="270"/>
      <c r="AJ156" s="270"/>
      <c r="AK156" s="270"/>
      <c r="AL156" s="270"/>
      <c r="AM156" s="270"/>
      <c r="AN156" s="270"/>
      <c r="AO156" s="270"/>
      <c r="AP156" s="270"/>
      <c r="AQ156" s="270"/>
      <c r="AR156" s="270"/>
      <c r="AS156" s="270"/>
      <c r="AT156" s="270"/>
      <c r="AU156" s="270"/>
      <c r="AV156" s="270"/>
      <c r="AW156" s="270"/>
      <c r="AX156" s="270"/>
    </row>
    <row r="157" spans="1:50">
      <c r="A157" s="474"/>
      <c r="B157" s="270"/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270"/>
      <c r="X157" s="270"/>
      <c r="Y157" s="270"/>
      <c r="Z157" s="270"/>
      <c r="AA157" s="270"/>
      <c r="AB157" s="270"/>
      <c r="AC157" s="270"/>
      <c r="AD157" s="270"/>
      <c r="AE157" s="270"/>
      <c r="AF157" s="270"/>
      <c r="AG157" s="270"/>
      <c r="AH157" s="270"/>
      <c r="AI157" s="270"/>
      <c r="AJ157" s="270"/>
      <c r="AK157" s="270"/>
      <c r="AL157" s="270"/>
      <c r="AM157" s="270"/>
      <c r="AN157" s="270"/>
      <c r="AO157" s="270"/>
      <c r="AP157" s="270"/>
      <c r="AQ157" s="270"/>
      <c r="AR157" s="270"/>
      <c r="AS157" s="270"/>
      <c r="AT157" s="270"/>
      <c r="AU157" s="270"/>
      <c r="AV157" s="270"/>
      <c r="AW157" s="270"/>
      <c r="AX157" s="270"/>
    </row>
    <row r="158" spans="1:50">
      <c r="A158" s="474"/>
      <c r="B158" s="270"/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  <c r="S158" s="270"/>
      <c r="T158" s="270"/>
      <c r="U158" s="270"/>
      <c r="V158" s="270"/>
      <c r="W158" s="270"/>
      <c r="X158" s="270"/>
      <c r="Y158" s="270"/>
      <c r="Z158" s="270"/>
      <c r="AA158" s="270"/>
      <c r="AB158" s="270"/>
      <c r="AC158" s="270"/>
      <c r="AD158" s="270"/>
      <c r="AE158" s="270"/>
      <c r="AF158" s="270"/>
      <c r="AG158" s="270"/>
      <c r="AH158" s="270"/>
      <c r="AI158" s="270"/>
      <c r="AJ158" s="270"/>
      <c r="AK158" s="270"/>
      <c r="AL158" s="270"/>
      <c r="AM158" s="270"/>
      <c r="AN158" s="270"/>
      <c r="AO158" s="270"/>
      <c r="AP158" s="270"/>
      <c r="AQ158" s="270"/>
      <c r="AR158" s="270"/>
      <c r="AS158" s="270"/>
      <c r="AT158" s="270"/>
      <c r="AU158" s="270"/>
      <c r="AV158" s="270"/>
      <c r="AW158" s="270"/>
      <c r="AX158" s="270"/>
    </row>
    <row r="159" spans="1:50">
      <c r="A159" s="474"/>
      <c r="B159" s="270"/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0"/>
      <c r="AG159" s="270"/>
      <c r="AH159" s="270"/>
      <c r="AI159" s="270"/>
      <c r="AJ159" s="270"/>
      <c r="AK159" s="270"/>
      <c r="AL159" s="270"/>
      <c r="AM159" s="270"/>
      <c r="AN159" s="270"/>
      <c r="AO159" s="270"/>
      <c r="AP159" s="270"/>
      <c r="AQ159" s="270"/>
      <c r="AR159" s="270"/>
      <c r="AS159" s="270"/>
      <c r="AT159" s="270"/>
      <c r="AU159" s="270"/>
      <c r="AV159" s="270"/>
      <c r="AW159" s="270"/>
      <c r="AX159" s="270"/>
    </row>
    <row r="160" spans="1:50">
      <c r="A160" s="474"/>
      <c r="B160" s="270"/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0"/>
      <c r="AO160" s="270"/>
      <c r="AP160" s="270"/>
      <c r="AQ160" s="270"/>
      <c r="AR160" s="270"/>
      <c r="AS160" s="270"/>
      <c r="AT160" s="270"/>
      <c r="AU160" s="270"/>
      <c r="AV160" s="270"/>
      <c r="AW160" s="270"/>
      <c r="AX160" s="270"/>
    </row>
    <row r="161" spans="1:50">
      <c r="A161" s="474"/>
      <c r="B161" s="270"/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270"/>
      <c r="AP161" s="270"/>
      <c r="AQ161" s="270"/>
      <c r="AR161" s="270"/>
      <c r="AS161" s="270"/>
      <c r="AT161" s="270"/>
      <c r="AU161" s="270"/>
      <c r="AV161" s="270"/>
      <c r="AW161" s="270"/>
      <c r="AX161" s="270"/>
    </row>
    <row r="162" spans="1:50">
      <c r="A162" s="474"/>
      <c r="B162" s="270"/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0"/>
      <c r="AO162" s="270"/>
      <c r="AP162" s="270"/>
      <c r="AQ162" s="270"/>
      <c r="AR162" s="270"/>
      <c r="AS162" s="270"/>
      <c r="AT162" s="270"/>
      <c r="AU162" s="270"/>
      <c r="AV162" s="270"/>
      <c r="AW162" s="270"/>
      <c r="AX162" s="270"/>
    </row>
    <row r="163" spans="1:50">
      <c r="A163" s="474"/>
      <c r="B163" s="270"/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</row>
    <row r="164" spans="1:50">
      <c r="A164" s="474"/>
      <c r="B164" s="270"/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  <c r="O164" s="270"/>
      <c r="P164" s="270"/>
      <c r="Q164" s="270"/>
      <c r="R164" s="270"/>
      <c r="S164" s="270"/>
      <c r="T164" s="270"/>
      <c r="U164" s="270"/>
      <c r="V164" s="270"/>
      <c r="W164" s="270"/>
      <c r="X164" s="270"/>
      <c r="Y164" s="270"/>
      <c r="Z164" s="270"/>
      <c r="AA164" s="270"/>
      <c r="AB164" s="270"/>
      <c r="AC164" s="270"/>
      <c r="AD164" s="270"/>
      <c r="AE164" s="270"/>
      <c r="AF164" s="270"/>
      <c r="AG164" s="270"/>
      <c r="AH164" s="270"/>
      <c r="AI164" s="270"/>
      <c r="AJ164" s="270"/>
      <c r="AK164" s="270"/>
      <c r="AL164" s="270"/>
      <c r="AM164" s="270"/>
      <c r="AN164" s="270"/>
      <c r="AO164" s="270"/>
      <c r="AP164" s="270"/>
      <c r="AQ164" s="270"/>
      <c r="AR164" s="270"/>
      <c r="AS164" s="270"/>
      <c r="AT164" s="270"/>
      <c r="AU164" s="270"/>
      <c r="AV164" s="270"/>
      <c r="AW164" s="270"/>
      <c r="AX164" s="270"/>
    </row>
    <row r="165" spans="1:50">
      <c r="A165" s="474"/>
      <c r="B165" s="270"/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0"/>
      <c r="AE165" s="270"/>
      <c r="AF165" s="270"/>
      <c r="AG165" s="270"/>
      <c r="AH165" s="270"/>
      <c r="AI165" s="270"/>
      <c r="AJ165" s="270"/>
      <c r="AK165" s="270"/>
      <c r="AL165" s="270"/>
      <c r="AM165" s="270"/>
      <c r="AN165" s="270"/>
      <c r="AO165" s="270"/>
      <c r="AP165" s="270"/>
      <c r="AQ165" s="270"/>
      <c r="AR165" s="270"/>
      <c r="AS165" s="270"/>
      <c r="AT165" s="270"/>
      <c r="AU165" s="270"/>
      <c r="AV165" s="270"/>
      <c r="AW165" s="270"/>
      <c r="AX165" s="270"/>
    </row>
    <row r="166" spans="1:50">
      <c r="A166" s="474"/>
      <c r="B166" s="270"/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0"/>
      <c r="AE166" s="270"/>
      <c r="AF166" s="270"/>
      <c r="AG166" s="270"/>
      <c r="AH166" s="270"/>
      <c r="AI166" s="270"/>
      <c r="AJ166" s="270"/>
      <c r="AK166" s="270"/>
      <c r="AL166" s="270"/>
      <c r="AM166" s="270"/>
      <c r="AN166" s="270"/>
      <c r="AO166" s="270"/>
      <c r="AP166" s="270"/>
      <c r="AQ166" s="270"/>
      <c r="AR166" s="270"/>
      <c r="AS166" s="270"/>
      <c r="AT166" s="270"/>
      <c r="AU166" s="270"/>
      <c r="AV166" s="270"/>
      <c r="AW166" s="270"/>
      <c r="AX166" s="270"/>
    </row>
    <row r="167" spans="1:50">
      <c r="A167" s="474"/>
      <c r="B167" s="270"/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</row>
    <row r="168" spans="1:50">
      <c r="A168" s="474"/>
      <c r="B168" s="270"/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  <c r="O168" s="270"/>
      <c r="P168" s="270"/>
      <c r="Q168" s="270"/>
      <c r="R168" s="270"/>
      <c r="S168" s="270"/>
      <c r="T168" s="270"/>
      <c r="U168" s="270"/>
      <c r="V168" s="270"/>
      <c r="W168" s="270"/>
      <c r="X168" s="270"/>
      <c r="Y168" s="270"/>
      <c r="Z168" s="270"/>
      <c r="AA168" s="270"/>
      <c r="AB168" s="270"/>
      <c r="AC168" s="270"/>
      <c r="AD168" s="270"/>
      <c r="AE168" s="270"/>
      <c r="AF168" s="270"/>
      <c r="AG168" s="270"/>
      <c r="AH168" s="270"/>
      <c r="AI168" s="270"/>
      <c r="AJ168" s="270"/>
      <c r="AK168" s="270"/>
      <c r="AL168" s="270"/>
      <c r="AM168" s="270"/>
      <c r="AN168" s="270"/>
      <c r="AO168" s="270"/>
      <c r="AP168" s="270"/>
      <c r="AQ168" s="270"/>
      <c r="AR168" s="270"/>
      <c r="AS168" s="270"/>
      <c r="AT168" s="270"/>
      <c r="AU168" s="270"/>
      <c r="AV168" s="270"/>
      <c r="AW168" s="270"/>
      <c r="AX168" s="270"/>
    </row>
    <row r="169" spans="1:50">
      <c r="A169" s="474"/>
      <c r="B169" s="270"/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  <c r="W169" s="270"/>
      <c r="X169" s="270"/>
      <c r="Y169" s="270"/>
      <c r="Z169" s="270"/>
      <c r="AA169" s="270"/>
      <c r="AB169" s="270"/>
      <c r="AC169" s="270"/>
      <c r="AD169" s="270"/>
      <c r="AE169" s="270"/>
      <c r="AF169" s="270"/>
      <c r="AG169" s="270"/>
      <c r="AH169" s="270"/>
      <c r="AI169" s="270"/>
      <c r="AJ169" s="270"/>
      <c r="AK169" s="270"/>
      <c r="AL169" s="270"/>
      <c r="AM169" s="270"/>
      <c r="AN169" s="270"/>
      <c r="AO169" s="270"/>
      <c r="AP169" s="270"/>
      <c r="AQ169" s="270"/>
      <c r="AR169" s="270"/>
      <c r="AS169" s="270"/>
      <c r="AT169" s="270"/>
      <c r="AU169" s="270"/>
      <c r="AV169" s="270"/>
      <c r="AW169" s="270"/>
      <c r="AX169" s="270"/>
    </row>
    <row r="170" spans="1:50">
      <c r="A170" s="474"/>
      <c r="B170" s="270"/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  <c r="W170" s="270"/>
      <c r="X170" s="270"/>
      <c r="Y170" s="270"/>
      <c r="Z170" s="270"/>
      <c r="AA170" s="270"/>
      <c r="AB170" s="270"/>
      <c r="AC170" s="270"/>
      <c r="AD170" s="270"/>
      <c r="AE170" s="270"/>
      <c r="AF170" s="270"/>
      <c r="AG170" s="270"/>
      <c r="AH170" s="270"/>
      <c r="AI170" s="270"/>
      <c r="AJ170" s="270"/>
      <c r="AK170" s="270"/>
      <c r="AL170" s="270"/>
      <c r="AM170" s="270"/>
      <c r="AN170" s="270"/>
      <c r="AO170" s="270"/>
      <c r="AP170" s="270"/>
      <c r="AQ170" s="270"/>
      <c r="AR170" s="270"/>
      <c r="AS170" s="270"/>
      <c r="AT170" s="270"/>
      <c r="AU170" s="270"/>
      <c r="AV170" s="270"/>
      <c r="AW170" s="270"/>
      <c r="AX170" s="270"/>
    </row>
    <row r="171" spans="1:50">
      <c r="A171" s="474"/>
      <c r="B171" s="270"/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0"/>
      <c r="AO171" s="270"/>
      <c r="AP171" s="270"/>
      <c r="AQ171" s="270"/>
      <c r="AR171" s="270"/>
      <c r="AS171" s="270"/>
      <c r="AT171" s="270"/>
      <c r="AU171" s="270"/>
      <c r="AV171" s="270"/>
      <c r="AW171" s="270"/>
      <c r="AX171" s="270"/>
    </row>
    <row r="172" spans="1:50">
      <c r="A172" s="474"/>
      <c r="B172" s="270"/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  <c r="AA172" s="270"/>
      <c r="AB172" s="270"/>
      <c r="AC172" s="270"/>
      <c r="AD172" s="270"/>
      <c r="AE172" s="270"/>
      <c r="AF172" s="270"/>
      <c r="AG172" s="270"/>
      <c r="AH172" s="270"/>
      <c r="AI172" s="270"/>
      <c r="AJ172" s="270"/>
      <c r="AK172" s="270"/>
      <c r="AL172" s="270"/>
      <c r="AM172" s="270"/>
      <c r="AN172" s="270"/>
      <c r="AO172" s="270"/>
      <c r="AP172" s="270"/>
      <c r="AQ172" s="270"/>
      <c r="AR172" s="270"/>
      <c r="AS172" s="270"/>
      <c r="AT172" s="270"/>
      <c r="AU172" s="270"/>
      <c r="AV172" s="270"/>
      <c r="AW172" s="270"/>
      <c r="AX172" s="270"/>
    </row>
    <row r="173" spans="1:50">
      <c r="A173" s="474"/>
      <c r="B173" s="270"/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0"/>
      <c r="Z173" s="270"/>
      <c r="AA173" s="270"/>
      <c r="AB173" s="270"/>
      <c r="AC173" s="270"/>
      <c r="AD173" s="270"/>
      <c r="AE173" s="270"/>
      <c r="AF173" s="270"/>
      <c r="AG173" s="270"/>
      <c r="AH173" s="270"/>
      <c r="AI173" s="270"/>
      <c r="AJ173" s="270"/>
      <c r="AK173" s="270"/>
      <c r="AL173" s="270"/>
      <c r="AM173" s="270"/>
      <c r="AN173" s="270"/>
      <c r="AO173" s="270"/>
      <c r="AP173" s="270"/>
      <c r="AQ173" s="270"/>
      <c r="AR173" s="270"/>
      <c r="AS173" s="270"/>
      <c r="AT173" s="270"/>
      <c r="AU173" s="270"/>
      <c r="AV173" s="270"/>
      <c r="AW173" s="270"/>
      <c r="AX173" s="270"/>
    </row>
    <row r="174" spans="1:50">
      <c r="A174" s="474"/>
      <c r="B174" s="270"/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  <c r="W174" s="270"/>
      <c r="X174" s="270"/>
      <c r="Y174" s="270"/>
      <c r="Z174" s="270"/>
      <c r="AA174" s="270"/>
      <c r="AB174" s="270"/>
      <c r="AC174" s="270"/>
      <c r="AD174" s="270"/>
      <c r="AE174" s="270"/>
      <c r="AF174" s="270"/>
      <c r="AG174" s="270"/>
      <c r="AH174" s="270"/>
      <c r="AI174" s="270"/>
      <c r="AJ174" s="270"/>
      <c r="AK174" s="270"/>
      <c r="AL174" s="270"/>
      <c r="AM174" s="270"/>
      <c r="AN174" s="270"/>
      <c r="AO174" s="270"/>
      <c r="AP174" s="270"/>
      <c r="AQ174" s="270"/>
      <c r="AR174" s="270"/>
      <c r="AS174" s="270"/>
      <c r="AT174" s="270"/>
      <c r="AU174" s="270"/>
      <c r="AV174" s="270"/>
      <c r="AW174" s="270"/>
      <c r="AX174" s="270"/>
    </row>
    <row r="175" spans="1:50">
      <c r="A175" s="474"/>
      <c r="B175" s="270"/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  <c r="AP175" s="270"/>
      <c r="AQ175" s="270"/>
      <c r="AR175" s="270"/>
      <c r="AS175" s="270"/>
      <c r="AT175" s="270"/>
      <c r="AU175" s="270"/>
      <c r="AV175" s="270"/>
      <c r="AW175" s="270"/>
      <c r="AX175" s="270"/>
    </row>
    <row r="176" spans="1:50">
      <c r="A176" s="474"/>
      <c r="B176" s="270"/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  <c r="O176" s="270"/>
      <c r="P176" s="270"/>
      <c r="Q176" s="270"/>
      <c r="R176" s="270"/>
      <c r="S176" s="270"/>
      <c r="T176" s="270"/>
      <c r="U176" s="270"/>
      <c r="V176" s="270"/>
      <c r="W176" s="270"/>
      <c r="X176" s="270"/>
      <c r="Y176" s="270"/>
      <c r="Z176" s="270"/>
      <c r="AA176" s="270"/>
      <c r="AB176" s="270"/>
      <c r="AC176" s="270"/>
      <c r="AD176" s="270"/>
      <c r="AE176" s="270"/>
      <c r="AF176" s="270"/>
      <c r="AG176" s="270"/>
      <c r="AH176" s="270"/>
      <c r="AI176" s="270"/>
      <c r="AJ176" s="270"/>
      <c r="AK176" s="270"/>
      <c r="AL176" s="270"/>
      <c r="AM176" s="270"/>
      <c r="AN176" s="270"/>
      <c r="AO176" s="270"/>
      <c r="AP176" s="270"/>
      <c r="AQ176" s="270"/>
      <c r="AR176" s="270"/>
      <c r="AS176" s="270"/>
      <c r="AT176" s="270"/>
      <c r="AU176" s="270"/>
      <c r="AV176" s="270"/>
      <c r="AW176" s="270"/>
      <c r="AX176" s="270"/>
    </row>
    <row r="177" spans="1:50">
      <c r="A177" s="474"/>
      <c r="B177" s="270"/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0"/>
      <c r="AE177" s="270"/>
      <c r="AF177" s="270"/>
      <c r="AG177" s="270"/>
      <c r="AH177" s="270"/>
      <c r="AI177" s="270"/>
      <c r="AJ177" s="270"/>
      <c r="AK177" s="270"/>
      <c r="AL177" s="270"/>
      <c r="AM177" s="270"/>
      <c r="AN177" s="270"/>
      <c r="AO177" s="270"/>
      <c r="AP177" s="270"/>
      <c r="AQ177" s="270"/>
      <c r="AR177" s="270"/>
      <c r="AS177" s="270"/>
      <c r="AT177" s="270"/>
      <c r="AU177" s="270"/>
      <c r="AV177" s="270"/>
      <c r="AW177" s="270"/>
      <c r="AX177" s="270"/>
    </row>
    <row r="178" spans="1:50">
      <c r="A178" s="474"/>
      <c r="B178" s="270"/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  <c r="O178" s="270"/>
      <c r="P178" s="270"/>
      <c r="Q178" s="270"/>
      <c r="R178" s="270"/>
      <c r="S178" s="270"/>
      <c r="T178" s="270"/>
      <c r="U178" s="270"/>
      <c r="V178" s="270"/>
      <c r="W178" s="270"/>
      <c r="X178" s="270"/>
      <c r="Y178" s="270"/>
      <c r="Z178" s="270"/>
      <c r="AA178" s="270"/>
      <c r="AB178" s="270"/>
      <c r="AC178" s="270"/>
      <c r="AD178" s="270"/>
      <c r="AE178" s="270"/>
      <c r="AF178" s="270"/>
      <c r="AG178" s="270"/>
      <c r="AH178" s="270"/>
      <c r="AI178" s="270"/>
      <c r="AJ178" s="270"/>
      <c r="AK178" s="270"/>
      <c r="AL178" s="270"/>
      <c r="AM178" s="270"/>
      <c r="AN178" s="270"/>
      <c r="AO178" s="270"/>
      <c r="AP178" s="270"/>
      <c r="AQ178" s="270"/>
      <c r="AR178" s="270"/>
      <c r="AS178" s="270"/>
      <c r="AT178" s="270"/>
      <c r="AU178" s="270"/>
      <c r="AV178" s="270"/>
      <c r="AW178" s="270"/>
      <c r="AX178" s="270"/>
    </row>
    <row r="179" spans="1:50">
      <c r="A179" s="474"/>
      <c r="B179" s="270"/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  <c r="O179" s="270"/>
      <c r="P179" s="270"/>
      <c r="Q179" s="270"/>
      <c r="R179" s="270"/>
      <c r="S179" s="270"/>
      <c r="T179" s="270"/>
      <c r="U179" s="270"/>
      <c r="V179" s="270"/>
      <c r="W179" s="270"/>
      <c r="X179" s="270"/>
      <c r="Y179" s="270"/>
      <c r="Z179" s="270"/>
      <c r="AA179" s="270"/>
      <c r="AB179" s="270"/>
      <c r="AC179" s="270"/>
      <c r="AD179" s="270"/>
      <c r="AE179" s="270"/>
      <c r="AF179" s="270"/>
      <c r="AG179" s="270"/>
      <c r="AH179" s="270"/>
      <c r="AI179" s="270"/>
      <c r="AJ179" s="270"/>
      <c r="AK179" s="270"/>
      <c r="AL179" s="270"/>
      <c r="AM179" s="270"/>
      <c r="AN179" s="270"/>
      <c r="AO179" s="270"/>
      <c r="AP179" s="270"/>
      <c r="AQ179" s="270"/>
      <c r="AR179" s="270"/>
      <c r="AS179" s="270"/>
      <c r="AT179" s="270"/>
      <c r="AU179" s="270"/>
      <c r="AV179" s="270"/>
      <c r="AW179" s="270"/>
      <c r="AX179" s="270"/>
    </row>
    <row r="180" spans="1:50">
      <c r="A180" s="474"/>
      <c r="B180" s="270"/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  <c r="O180" s="270"/>
      <c r="P180" s="270"/>
      <c r="Q180" s="270"/>
      <c r="R180" s="270"/>
      <c r="S180" s="270"/>
      <c r="T180" s="270"/>
      <c r="U180" s="270"/>
      <c r="V180" s="270"/>
      <c r="W180" s="270"/>
      <c r="X180" s="270"/>
      <c r="Y180" s="270"/>
      <c r="Z180" s="270"/>
      <c r="AA180" s="270"/>
      <c r="AB180" s="270"/>
      <c r="AC180" s="270"/>
      <c r="AD180" s="270"/>
      <c r="AE180" s="270"/>
      <c r="AF180" s="270"/>
      <c r="AG180" s="270"/>
      <c r="AH180" s="270"/>
      <c r="AI180" s="270"/>
      <c r="AJ180" s="270"/>
      <c r="AK180" s="270"/>
      <c r="AL180" s="270"/>
      <c r="AM180" s="270"/>
      <c r="AN180" s="270"/>
      <c r="AO180" s="270"/>
      <c r="AP180" s="270"/>
      <c r="AQ180" s="270"/>
      <c r="AR180" s="270"/>
      <c r="AS180" s="270"/>
      <c r="AT180" s="270"/>
      <c r="AU180" s="270"/>
      <c r="AV180" s="270"/>
      <c r="AW180" s="270"/>
      <c r="AX180" s="270"/>
    </row>
    <row r="181" spans="1:50">
      <c r="A181" s="474"/>
      <c r="B181" s="270"/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  <c r="O181" s="270"/>
      <c r="P181" s="270"/>
      <c r="Q181" s="270"/>
      <c r="R181" s="270"/>
      <c r="S181" s="270"/>
      <c r="T181" s="270"/>
      <c r="U181" s="270"/>
      <c r="V181" s="270"/>
      <c r="W181" s="270"/>
      <c r="X181" s="270"/>
      <c r="Y181" s="270"/>
      <c r="Z181" s="270"/>
      <c r="AA181" s="270"/>
      <c r="AB181" s="270"/>
      <c r="AC181" s="270"/>
      <c r="AD181" s="270"/>
      <c r="AE181" s="270"/>
      <c r="AF181" s="270"/>
      <c r="AG181" s="270"/>
      <c r="AH181" s="270"/>
      <c r="AI181" s="270"/>
      <c r="AJ181" s="270"/>
      <c r="AK181" s="270"/>
      <c r="AL181" s="270"/>
      <c r="AM181" s="270"/>
      <c r="AN181" s="270"/>
      <c r="AO181" s="270"/>
      <c r="AP181" s="270"/>
      <c r="AQ181" s="270"/>
      <c r="AR181" s="270"/>
      <c r="AS181" s="270"/>
      <c r="AT181" s="270"/>
      <c r="AU181" s="270"/>
      <c r="AV181" s="270"/>
      <c r="AW181" s="270"/>
      <c r="AX181" s="270"/>
    </row>
    <row r="182" spans="1:50">
      <c r="A182" s="474"/>
      <c r="B182" s="270"/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  <c r="AA182" s="270"/>
      <c r="AB182" s="270"/>
      <c r="AC182" s="270"/>
      <c r="AD182" s="270"/>
      <c r="AE182" s="270"/>
      <c r="AF182" s="270"/>
      <c r="AG182" s="270"/>
      <c r="AH182" s="270"/>
      <c r="AI182" s="270"/>
      <c r="AJ182" s="270"/>
      <c r="AK182" s="270"/>
      <c r="AL182" s="270"/>
      <c r="AM182" s="270"/>
      <c r="AN182" s="270"/>
      <c r="AO182" s="270"/>
      <c r="AP182" s="270"/>
      <c r="AQ182" s="270"/>
      <c r="AR182" s="270"/>
      <c r="AS182" s="270"/>
      <c r="AT182" s="270"/>
      <c r="AU182" s="270"/>
      <c r="AV182" s="270"/>
      <c r="AW182" s="270"/>
      <c r="AX182" s="270"/>
    </row>
    <row r="183" spans="1:50">
      <c r="A183" s="474"/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70"/>
      <c r="S183" s="270"/>
      <c r="T183" s="270"/>
      <c r="U183" s="270"/>
      <c r="V183" s="270"/>
      <c r="W183" s="270"/>
      <c r="X183" s="270"/>
      <c r="Y183" s="270"/>
      <c r="Z183" s="270"/>
      <c r="AA183" s="270"/>
      <c r="AB183" s="270"/>
      <c r="AC183" s="270"/>
      <c r="AD183" s="270"/>
      <c r="AE183" s="270"/>
      <c r="AF183" s="270"/>
      <c r="AG183" s="270"/>
      <c r="AH183" s="270"/>
      <c r="AI183" s="270"/>
      <c r="AJ183" s="270"/>
      <c r="AK183" s="270"/>
      <c r="AL183" s="270"/>
      <c r="AM183" s="270"/>
      <c r="AN183" s="270"/>
      <c r="AO183" s="270"/>
      <c r="AP183" s="270"/>
      <c r="AQ183" s="270"/>
      <c r="AR183" s="270"/>
      <c r="AS183" s="270"/>
      <c r="AT183" s="270"/>
      <c r="AU183" s="270"/>
      <c r="AV183" s="270"/>
      <c r="AW183" s="270"/>
      <c r="AX183" s="270"/>
    </row>
    <row r="184" spans="1:50">
      <c r="A184" s="474"/>
      <c r="B184" s="270"/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  <c r="O184" s="270"/>
      <c r="P184" s="270"/>
      <c r="Q184" s="270"/>
      <c r="R184" s="270"/>
      <c r="S184" s="270"/>
      <c r="T184" s="270"/>
      <c r="U184" s="270"/>
      <c r="V184" s="270"/>
      <c r="W184" s="270"/>
      <c r="X184" s="270"/>
      <c r="Y184" s="270"/>
      <c r="Z184" s="270"/>
      <c r="AA184" s="270"/>
      <c r="AB184" s="270"/>
      <c r="AC184" s="270"/>
      <c r="AD184" s="270"/>
      <c r="AE184" s="270"/>
      <c r="AF184" s="270"/>
      <c r="AG184" s="270"/>
      <c r="AH184" s="270"/>
      <c r="AI184" s="270"/>
      <c r="AJ184" s="270"/>
      <c r="AK184" s="270"/>
      <c r="AL184" s="270"/>
      <c r="AM184" s="270"/>
      <c r="AN184" s="270"/>
      <c r="AO184" s="270"/>
      <c r="AP184" s="270"/>
      <c r="AQ184" s="270"/>
      <c r="AR184" s="270"/>
      <c r="AS184" s="270"/>
      <c r="AT184" s="270"/>
      <c r="AU184" s="270"/>
      <c r="AV184" s="270"/>
      <c r="AW184" s="270"/>
      <c r="AX184" s="270"/>
    </row>
    <row r="185" spans="1:50">
      <c r="A185" s="474"/>
      <c r="B185" s="270"/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  <c r="O185" s="270"/>
      <c r="P185" s="270"/>
      <c r="Q185" s="270"/>
      <c r="R185" s="270"/>
      <c r="S185" s="270"/>
      <c r="T185" s="270"/>
      <c r="U185" s="270"/>
      <c r="V185" s="270"/>
      <c r="W185" s="270"/>
      <c r="X185" s="270"/>
      <c r="Y185" s="270"/>
      <c r="Z185" s="270"/>
      <c r="AA185" s="270"/>
      <c r="AB185" s="270"/>
      <c r="AC185" s="270"/>
      <c r="AD185" s="270"/>
      <c r="AE185" s="270"/>
      <c r="AF185" s="270"/>
      <c r="AG185" s="270"/>
      <c r="AH185" s="270"/>
      <c r="AI185" s="270"/>
      <c r="AJ185" s="270"/>
      <c r="AK185" s="270"/>
      <c r="AL185" s="270"/>
      <c r="AM185" s="270"/>
      <c r="AN185" s="270"/>
      <c r="AO185" s="270"/>
      <c r="AP185" s="270"/>
      <c r="AQ185" s="270"/>
      <c r="AR185" s="270"/>
      <c r="AS185" s="270"/>
      <c r="AT185" s="270"/>
      <c r="AU185" s="270"/>
      <c r="AV185" s="270"/>
      <c r="AW185" s="270"/>
      <c r="AX185" s="270"/>
    </row>
    <row r="186" spans="1:50">
      <c r="A186" s="474"/>
      <c r="B186" s="270"/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  <c r="AA186" s="270"/>
      <c r="AB186" s="270"/>
      <c r="AC186" s="270"/>
      <c r="AD186" s="270"/>
      <c r="AE186" s="270"/>
      <c r="AF186" s="270"/>
      <c r="AG186" s="270"/>
      <c r="AH186" s="270"/>
      <c r="AI186" s="270"/>
      <c r="AJ186" s="270"/>
      <c r="AK186" s="270"/>
      <c r="AL186" s="270"/>
      <c r="AM186" s="270"/>
      <c r="AN186" s="270"/>
      <c r="AO186" s="270"/>
      <c r="AP186" s="270"/>
      <c r="AQ186" s="270"/>
      <c r="AR186" s="270"/>
      <c r="AS186" s="270"/>
      <c r="AT186" s="270"/>
      <c r="AU186" s="270"/>
      <c r="AV186" s="270"/>
      <c r="AW186" s="270"/>
      <c r="AX186" s="270"/>
    </row>
    <row r="187" spans="1:50">
      <c r="A187" s="474"/>
      <c r="B187" s="270"/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  <c r="O187" s="270"/>
      <c r="P187" s="270"/>
      <c r="Q187" s="270"/>
      <c r="R187" s="270"/>
      <c r="S187" s="270"/>
      <c r="T187" s="270"/>
      <c r="U187" s="270"/>
      <c r="V187" s="270"/>
      <c r="W187" s="270"/>
      <c r="X187" s="270"/>
      <c r="Y187" s="270"/>
      <c r="Z187" s="270"/>
      <c r="AA187" s="270"/>
      <c r="AB187" s="270"/>
      <c r="AC187" s="270"/>
      <c r="AD187" s="270"/>
      <c r="AE187" s="270"/>
      <c r="AF187" s="270"/>
      <c r="AG187" s="270"/>
      <c r="AH187" s="270"/>
      <c r="AI187" s="270"/>
      <c r="AJ187" s="270"/>
      <c r="AK187" s="270"/>
      <c r="AL187" s="270"/>
      <c r="AM187" s="270"/>
      <c r="AN187" s="270"/>
      <c r="AO187" s="270"/>
      <c r="AP187" s="270"/>
      <c r="AQ187" s="270"/>
      <c r="AR187" s="270"/>
      <c r="AS187" s="270"/>
      <c r="AT187" s="270"/>
      <c r="AU187" s="270"/>
      <c r="AV187" s="270"/>
      <c r="AW187" s="270"/>
      <c r="AX187" s="270"/>
    </row>
    <row r="188" spans="1:50">
      <c r="A188" s="474"/>
      <c r="B188" s="270"/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  <c r="O188" s="270"/>
      <c r="P188" s="270"/>
      <c r="Q188" s="270"/>
      <c r="R188" s="270"/>
      <c r="S188" s="270"/>
      <c r="T188" s="270"/>
      <c r="U188" s="270"/>
      <c r="V188" s="270"/>
      <c r="W188" s="270"/>
      <c r="X188" s="270"/>
      <c r="Y188" s="270"/>
      <c r="Z188" s="270"/>
      <c r="AA188" s="270"/>
      <c r="AB188" s="270"/>
      <c r="AC188" s="270"/>
      <c r="AD188" s="270"/>
      <c r="AE188" s="270"/>
      <c r="AF188" s="270"/>
      <c r="AG188" s="270"/>
      <c r="AH188" s="270"/>
      <c r="AI188" s="270"/>
      <c r="AJ188" s="270"/>
      <c r="AK188" s="270"/>
      <c r="AL188" s="270"/>
      <c r="AM188" s="270"/>
      <c r="AN188" s="270"/>
      <c r="AO188" s="270"/>
      <c r="AP188" s="270"/>
      <c r="AQ188" s="270"/>
      <c r="AR188" s="270"/>
      <c r="AS188" s="270"/>
      <c r="AT188" s="270"/>
      <c r="AU188" s="270"/>
      <c r="AV188" s="270"/>
      <c r="AW188" s="270"/>
      <c r="AX188" s="270"/>
    </row>
    <row r="189" spans="1:50">
      <c r="A189" s="474"/>
      <c r="B189" s="270"/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  <c r="O189" s="270"/>
      <c r="P189" s="270"/>
      <c r="Q189" s="270"/>
      <c r="R189" s="270"/>
      <c r="S189" s="270"/>
      <c r="T189" s="270"/>
      <c r="U189" s="270"/>
      <c r="V189" s="270"/>
      <c r="W189" s="270"/>
      <c r="X189" s="270"/>
      <c r="Y189" s="270"/>
      <c r="Z189" s="270"/>
      <c r="AA189" s="270"/>
      <c r="AB189" s="270"/>
      <c r="AC189" s="270"/>
      <c r="AD189" s="270"/>
      <c r="AE189" s="270"/>
      <c r="AF189" s="270"/>
      <c r="AG189" s="270"/>
      <c r="AH189" s="270"/>
      <c r="AI189" s="270"/>
      <c r="AJ189" s="270"/>
      <c r="AK189" s="270"/>
      <c r="AL189" s="270"/>
      <c r="AM189" s="270"/>
      <c r="AN189" s="270"/>
      <c r="AO189" s="270"/>
      <c r="AP189" s="270"/>
      <c r="AQ189" s="270"/>
      <c r="AR189" s="270"/>
      <c r="AS189" s="270"/>
      <c r="AT189" s="270"/>
      <c r="AU189" s="270"/>
      <c r="AV189" s="270"/>
      <c r="AW189" s="270"/>
      <c r="AX189" s="270"/>
    </row>
    <row r="190" spans="1:50">
      <c r="A190" s="474"/>
      <c r="B190" s="270"/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  <c r="AA190" s="270"/>
      <c r="AB190" s="270"/>
      <c r="AC190" s="270"/>
      <c r="AD190" s="270"/>
      <c r="AE190" s="270"/>
      <c r="AF190" s="270"/>
      <c r="AG190" s="270"/>
      <c r="AH190" s="270"/>
      <c r="AI190" s="270"/>
      <c r="AJ190" s="270"/>
      <c r="AK190" s="270"/>
      <c r="AL190" s="270"/>
      <c r="AM190" s="270"/>
      <c r="AN190" s="270"/>
      <c r="AO190" s="270"/>
      <c r="AP190" s="270"/>
      <c r="AQ190" s="270"/>
      <c r="AR190" s="270"/>
      <c r="AS190" s="270"/>
      <c r="AT190" s="270"/>
      <c r="AU190" s="270"/>
      <c r="AV190" s="270"/>
      <c r="AW190" s="270"/>
      <c r="AX190" s="270"/>
    </row>
    <row r="191" spans="1:50">
      <c r="A191" s="474"/>
      <c r="B191" s="270"/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  <c r="O191" s="270"/>
      <c r="P191" s="270"/>
      <c r="Q191" s="270"/>
      <c r="R191" s="270"/>
      <c r="S191" s="270"/>
      <c r="T191" s="270"/>
      <c r="U191" s="270"/>
      <c r="V191" s="270"/>
      <c r="W191" s="270"/>
      <c r="X191" s="270"/>
      <c r="Y191" s="270"/>
      <c r="Z191" s="270"/>
      <c r="AA191" s="270"/>
      <c r="AB191" s="270"/>
      <c r="AC191" s="270"/>
      <c r="AD191" s="270"/>
      <c r="AE191" s="270"/>
      <c r="AF191" s="270"/>
      <c r="AG191" s="270"/>
      <c r="AH191" s="270"/>
      <c r="AI191" s="270"/>
      <c r="AJ191" s="270"/>
      <c r="AK191" s="270"/>
      <c r="AL191" s="270"/>
      <c r="AM191" s="270"/>
      <c r="AN191" s="270"/>
      <c r="AO191" s="270"/>
      <c r="AP191" s="270"/>
      <c r="AQ191" s="270"/>
      <c r="AR191" s="270"/>
      <c r="AS191" s="270"/>
      <c r="AT191" s="270"/>
      <c r="AU191" s="270"/>
      <c r="AV191" s="270"/>
      <c r="AW191" s="270"/>
      <c r="AX191" s="270"/>
    </row>
    <row r="192" spans="1:50">
      <c r="A192" s="474"/>
      <c r="B192" s="270"/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  <c r="O192" s="270"/>
      <c r="P192" s="270"/>
      <c r="Q192" s="270"/>
      <c r="R192" s="270"/>
      <c r="S192" s="270"/>
      <c r="T192" s="270"/>
      <c r="U192" s="270"/>
      <c r="V192" s="270"/>
      <c r="W192" s="270"/>
      <c r="X192" s="270"/>
      <c r="Y192" s="270"/>
      <c r="Z192" s="270"/>
      <c r="AA192" s="270"/>
      <c r="AB192" s="270"/>
      <c r="AC192" s="270"/>
      <c r="AD192" s="270"/>
      <c r="AE192" s="270"/>
      <c r="AF192" s="270"/>
      <c r="AG192" s="270"/>
      <c r="AH192" s="270"/>
      <c r="AI192" s="270"/>
      <c r="AJ192" s="270"/>
      <c r="AK192" s="270"/>
      <c r="AL192" s="270"/>
      <c r="AM192" s="270"/>
      <c r="AN192" s="270"/>
      <c r="AO192" s="270"/>
      <c r="AP192" s="270"/>
      <c r="AQ192" s="270"/>
      <c r="AR192" s="270"/>
      <c r="AS192" s="270"/>
      <c r="AT192" s="270"/>
      <c r="AU192" s="270"/>
      <c r="AV192" s="270"/>
      <c r="AW192" s="270"/>
      <c r="AX192" s="270"/>
    </row>
    <row r="193" spans="1:50">
      <c r="A193" s="474"/>
      <c r="B193" s="270"/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  <c r="O193" s="270"/>
      <c r="P193" s="270"/>
      <c r="Q193" s="270"/>
      <c r="R193" s="270"/>
      <c r="S193" s="270"/>
      <c r="T193" s="270"/>
      <c r="U193" s="270"/>
      <c r="V193" s="270"/>
      <c r="W193" s="270"/>
      <c r="X193" s="270"/>
      <c r="Y193" s="270"/>
      <c r="Z193" s="270"/>
      <c r="AA193" s="270"/>
      <c r="AB193" s="270"/>
      <c r="AC193" s="270"/>
      <c r="AD193" s="270"/>
      <c r="AE193" s="270"/>
      <c r="AF193" s="270"/>
      <c r="AG193" s="270"/>
      <c r="AH193" s="270"/>
      <c r="AI193" s="270"/>
      <c r="AJ193" s="270"/>
      <c r="AK193" s="270"/>
      <c r="AL193" s="270"/>
      <c r="AM193" s="270"/>
      <c r="AN193" s="270"/>
      <c r="AO193" s="270"/>
      <c r="AP193" s="270"/>
      <c r="AQ193" s="270"/>
      <c r="AR193" s="270"/>
      <c r="AS193" s="270"/>
      <c r="AT193" s="270"/>
      <c r="AU193" s="270"/>
      <c r="AV193" s="270"/>
      <c r="AW193" s="270"/>
      <c r="AX193" s="270"/>
    </row>
    <row r="194" spans="1:50">
      <c r="A194" s="474"/>
      <c r="B194" s="270"/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  <c r="O194" s="270"/>
      <c r="P194" s="270"/>
      <c r="Q194" s="270"/>
      <c r="R194" s="270"/>
      <c r="S194" s="270"/>
      <c r="T194" s="270"/>
      <c r="U194" s="270"/>
      <c r="V194" s="270"/>
      <c r="W194" s="270"/>
      <c r="X194" s="270"/>
      <c r="Y194" s="270"/>
      <c r="Z194" s="270"/>
      <c r="AA194" s="270"/>
      <c r="AB194" s="270"/>
      <c r="AC194" s="270"/>
      <c r="AD194" s="270"/>
      <c r="AE194" s="270"/>
      <c r="AF194" s="270"/>
      <c r="AG194" s="270"/>
      <c r="AH194" s="270"/>
      <c r="AI194" s="270"/>
      <c r="AJ194" s="270"/>
      <c r="AK194" s="270"/>
      <c r="AL194" s="270"/>
      <c r="AM194" s="270"/>
      <c r="AN194" s="270"/>
      <c r="AO194" s="270"/>
      <c r="AP194" s="270"/>
      <c r="AQ194" s="270"/>
      <c r="AR194" s="270"/>
      <c r="AS194" s="270"/>
      <c r="AT194" s="270"/>
      <c r="AU194" s="270"/>
      <c r="AV194" s="270"/>
      <c r="AW194" s="270"/>
      <c r="AX194" s="270"/>
    </row>
    <row r="195" spans="1:50">
      <c r="A195" s="474"/>
      <c r="B195" s="270"/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  <c r="AA195" s="270"/>
      <c r="AB195" s="270"/>
      <c r="AC195" s="270"/>
      <c r="AD195" s="270"/>
      <c r="AE195" s="270"/>
      <c r="AF195" s="270"/>
      <c r="AG195" s="270"/>
      <c r="AH195" s="270"/>
      <c r="AI195" s="270"/>
      <c r="AJ195" s="270"/>
      <c r="AK195" s="270"/>
      <c r="AL195" s="270"/>
      <c r="AM195" s="270"/>
      <c r="AN195" s="270"/>
      <c r="AO195" s="270"/>
      <c r="AP195" s="270"/>
      <c r="AQ195" s="270"/>
      <c r="AR195" s="270"/>
      <c r="AS195" s="270"/>
      <c r="AT195" s="270"/>
      <c r="AU195" s="270"/>
      <c r="AV195" s="270"/>
      <c r="AW195" s="270"/>
      <c r="AX195" s="270"/>
    </row>
    <row r="196" spans="1:50">
      <c r="A196" s="474"/>
      <c r="B196" s="270"/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270"/>
      <c r="Y196" s="270"/>
      <c r="Z196" s="270"/>
      <c r="AA196" s="270"/>
      <c r="AB196" s="270"/>
      <c r="AC196" s="270"/>
      <c r="AD196" s="270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0"/>
      <c r="AO196" s="270"/>
      <c r="AP196" s="270"/>
      <c r="AQ196" s="270"/>
      <c r="AR196" s="270"/>
      <c r="AS196" s="270"/>
      <c r="AT196" s="270"/>
      <c r="AU196" s="270"/>
      <c r="AV196" s="270"/>
      <c r="AW196" s="270"/>
      <c r="AX196" s="270"/>
    </row>
    <row r="197" spans="1:50">
      <c r="A197" s="474"/>
      <c r="B197" s="270"/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70"/>
      <c r="AA197" s="270"/>
      <c r="AB197" s="270"/>
      <c r="AC197" s="270"/>
      <c r="AD197" s="270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0"/>
      <c r="AO197" s="270"/>
      <c r="AP197" s="270"/>
      <c r="AQ197" s="270"/>
      <c r="AR197" s="270"/>
      <c r="AS197" s="270"/>
      <c r="AT197" s="270"/>
      <c r="AU197" s="270"/>
      <c r="AV197" s="270"/>
      <c r="AW197" s="270"/>
      <c r="AX197" s="270"/>
    </row>
    <row r="198" spans="1:50">
      <c r="A198" s="474"/>
      <c r="B198" s="270"/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0"/>
      <c r="AP198" s="270"/>
      <c r="AQ198" s="270"/>
      <c r="AR198" s="270"/>
      <c r="AS198" s="270"/>
      <c r="AT198" s="270"/>
      <c r="AU198" s="270"/>
      <c r="AV198" s="270"/>
      <c r="AW198" s="270"/>
      <c r="AX198" s="270"/>
    </row>
    <row r="199" spans="1:50">
      <c r="A199" s="474"/>
      <c r="B199" s="270"/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  <c r="Z199" s="270"/>
      <c r="AA199" s="270"/>
      <c r="AB199" s="270"/>
      <c r="AC199" s="270"/>
      <c r="AD199" s="270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0"/>
      <c r="AO199" s="270"/>
      <c r="AP199" s="270"/>
      <c r="AQ199" s="270"/>
      <c r="AR199" s="270"/>
      <c r="AS199" s="270"/>
      <c r="AT199" s="270"/>
      <c r="AU199" s="270"/>
      <c r="AV199" s="270"/>
      <c r="AW199" s="270"/>
      <c r="AX199" s="270"/>
    </row>
    <row r="200" spans="1:50">
      <c r="A200" s="474"/>
      <c r="B200" s="270"/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70"/>
      <c r="AA200" s="270"/>
      <c r="AB200" s="270"/>
      <c r="AC200" s="270"/>
      <c r="AD200" s="270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0"/>
      <c r="AO200" s="270"/>
      <c r="AP200" s="270"/>
      <c r="AQ200" s="270"/>
      <c r="AR200" s="270"/>
      <c r="AS200" s="270"/>
      <c r="AT200" s="270"/>
      <c r="AU200" s="270"/>
      <c r="AV200" s="270"/>
      <c r="AW200" s="270"/>
      <c r="AX200" s="270"/>
    </row>
    <row r="201" spans="1:50">
      <c r="A201" s="474"/>
      <c r="B201" s="270"/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70"/>
      <c r="AA201" s="270"/>
      <c r="AB201" s="270"/>
      <c r="AC201" s="270"/>
      <c r="AD201" s="270"/>
      <c r="AE201" s="270"/>
      <c r="AF201" s="270"/>
      <c r="AG201" s="270"/>
      <c r="AH201" s="270"/>
      <c r="AI201" s="270"/>
      <c r="AJ201" s="270"/>
      <c r="AK201" s="270"/>
      <c r="AL201" s="270"/>
      <c r="AM201" s="270"/>
      <c r="AN201" s="270"/>
      <c r="AO201" s="270"/>
      <c r="AP201" s="270"/>
      <c r="AQ201" s="270"/>
      <c r="AR201" s="270"/>
      <c r="AS201" s="270"/>
      <c r="AT201" s="270"/>
      <c r="AU201" s="270"/>
      <c r="AV201" s="270"/>
      <c r="AW201" s="270"/>
      <c r="AX201" s="270"/>
    </row>
    <row r="202" spans="1:50">
      <c r="A202" s="474"/>
      <c r="B202" s="270"/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0"/>
      <c r="AP202" s="270"/>
      <c r="AQ202" s="270"/>
      <c r="AR202" s="270"/>
      <c r="AS202" s="270"/>
      <c r="AT202" s="270"/>
      <c r="AU202" s="270"/>
      <c r="AV202" s="270"/>
      <c r="AW202" s="270"/>
      <c r="AX202" s="270"/>
    </row>
    <row r="203" spans="1:50">
      <c r="A203" s="474"/>
      <c r="B203" s="270"/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0"/>
      <c r="AP203" s="270"/>
      <c r="AQ203" s="270"/>
      <c r="AR203" s="270"/>
      <c r="AS203" s="270"/>
      <c r="AT203" s="270"/>
      <c r="AU203" s="270"/>
      <c r="AV203" s="270"/>
      <c r="AW203" s="270"/>
      <c r="AX203" s="270"/>
    </row>
    <row r="204" spans="1:50">
      <c r="A204" s="474"/>
      <c r="B204" s="270"/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0"/>
      <c r="AT204" s="270"/>
      <c r="AU204" s="270"/>
      <c r="AV204" s="270"/>
      <c r="AW204" s="270"/>
      <c r="AX204" s="270"/>
    </row>
    <row r="205" spans="1:50">
      <c r="A205" s="474"/>
      <c r="B205" s="270"/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0"/>
      <c r="AO205" s="270"/>
      <c r="AP205" s="270"/>
      <c r="AQ205" s="270"/>
      <c r="AR205" s="270"/>
      <c r="AS205" s="270"/>
      <c r="AT205" s="270"/>
      <c r="AU205" s="270"/>
      <c r="AV205" s="270"/>
      <c r="AW205" s="270"/>
      <c r="AX205" s="270"/>
    </row>
    <row r="206" spans="1:50">
      <c r="A206" s="474"/>
      <c r="B206" s="270"/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0"/>
      <c r="AO206" s="270"/>
      <c r="AP206" s="270"/>
      <c r="AQ206" s="270"/>
      <c r="AR206" s="270"/>
      <c r="AS206" s="270"/>
      <c r="AT206" s="270"/>
      <c r="AU206" s="270"/>
      <c r="AV206" s="270"/>
      <c r="AW206" s="270"/>
      <c r="AX206" s="270"/>
    </row>
    <row r="207" spans="1:50">
      <c r="A207" s="474"/>
      <c r="B207" s="270"/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70"/>
      <c r="AA207" s="270"/>
      <c r="AB207" s="270"/>
      <c r="AC207" s="270"/>
      <c r="AD207" s="270"/>
      <c r="AE207" s="270"/>
      <c r="AF207" s="270"/>
      <c r="AG207" s="270"/>
      <c r="AH207" s="270"/>
      <c r="AI207" s="270"/>
      <c r="AJ207" s="270"/>
      <c r="AK207" s="270"/>
      <c r="AL207" s="270"/>
      <c r="AM207" s="270"/>
      <c r="AN207" s="270"/>
      <c r="AO207" s="270"/>
      <c r="AP207" s="270"/>
      <c r="AQ207" s="270"/>
      <c r="AR207" s="270"/>
      <c r="AS207" s="270"/>
      <c r="AT207" s="270"/>
      <c r="AU207" s="270"/>
      <c r="AV207" s="270"/>
      <c r="AW207" s="270"/>
      <c r="AX207" s="270"/>
    </row>
    <row r="208" spans="1:50">
      <c r="A208" s="474"/>
      <c r="B208" s="270"/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70"/>
      <c r="AA208" s="270"/>
      <c r="AB208" s="270"/>
      <c r="AC208" s="270"/>
      <c r="AD208" s="270"/>
      <c r="AE208" s="270"/>
      <c r="AF208" s="270"/>
      <c r="AG208" s="270"/>
      <c r="AH208" s="270"/>
      <c r="AI208" s="270"/>
      <c r="AJ208" s="270"/>
      <c r="AK208" s="270"/>
      <c r="AL208" s="270"/>
      <c r="AM208" s="270"/>
      <c r="AN208" s="270"/>
      <c r="AO208" s="270"/>
      <c r="AP208" s="270"/>
      <c r="AQ208" s="270"/>
      <c r="AR208" s="270"/>
      <c r="AS208" s="270"/>
      <c r="AT208" s="270"/>
      <c r="AU208" s="270"/>
      <c r="AV208" s="270"/>
      <c r="AW208" s="270"/>
      <c r="AX208" s="270"/>
    </row>
    <row r="209" spans="1:50">
      <c r="A209" s="474"/>
      <c r="B209" s="270"/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  <c r="Z209" s="270"/>
      <c r="AA209" s="270"/>
      <c r="AB209" s="270"/>
      <c r="AC209" s="270"/>
      <c r="AD209" s="270"/>
      <c r="AE209" s="270"/>
      <c r="AF209" s="270"/>
      <c r="AG209" s="270"/>
      <c r="AH209" s="270"/>
      <c r="AI209" s="270"/>
      <c r="AJ209" s="270"/>
      <c r="AK209" s="270"/>
      <c r="AL209" s="270"/>
      <c r="AM209" s="270"/>
      <c r="AN209" s="270"/>
      <c r="AO209" s="270"/>
      <c r="AP209" s="270"/>
      <c r="AQ209" s="270"/>
      <c r="AR209" s="270"/>
      <c r="AS209" s="270"/>
      <c r="AT209" s="270"/>
      <c r="AU209" s="270"/>
      <c r="AV209" s="270"/>
      <c r="AW209" s="270"/>
      <c r="AX209" s="270"/>
    </row>
    <row r="210" spans="1:50">
      <c r="A210" s="474"/>
      <c r="B210" s="270"/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  <c r="Z210" s="270"/>
      <c r="AA210" s="270"/>
      <c r="AB210" s="270"/>
      <c r="AC210" s="270"/>
      <c r="AD210" s="270"/>
      <c r="AE210" s="270"/>
      <c r="AF210" s="270"/>
      <c r="AG210" s="270"/>
      <c r="AH210" s="270"/>
      <c r="AI210" s="270"/>
      <c r="AJ210" s="270"/>
      <c r="AK210" s="270"/>
      <c r="AL210" s="270"/>
      <c r="AM210" s="270"/>
      <c r="AN210" s="270"/>
      <c r="AO210" s="270"/>
      <c r="AP210" s="270"/>
      <c r="AQ210" s="270"/>
      <c r="AR210" s="270"/>
      <c r="AS210" s="270"/>
      <c r="AT210" s="270"/>
      <c r="AU210" s="270"/>
      <c r="AV210" s="270"/>
      <c r="AW210" s="270"/>
      <c r="AX210" s="270"/>
    </row>
    <row r="211" spans="1:50">
      <c r="A211" s="474"/>
      <c r="B211" s="270"/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  <c r="Z211" s="270"/>
      <c r="AA211" s="270"/>
      <c r="AB211" s="270"/>
      <c r="AC211" s="270"/>
      <c r="AD211" s="270"/>
      <c r="AE211" s="270"/>
      <c r="AF211" s="270"/>
      <c r="AG211" s="270"/>
      <c r="AH211" s="270"/>
      <c r="AI211" s="270"/>
      <c r="AJ211" s="270"/>
      <c r="AK211" s="270"/>
      <c r="AL211" s="270"/>
      <c r="AM211" s="270"/>
      <c r="AN211" s="270"/>
      <c r="AO211" s="270"/>
      <c r="AP211" s="270"/>
      <c r="AQ211" s="270"/>
      <c r="AR211" s="270"/>
      <c r="AS211" s="270"/>
      <c r="AT211" s="270"/>
      <c r="AU211" s="270"/>
      <c r="AV211" s="270"/>
      <c r="AW211" s="270"/>
      <c r="AX211" s="270"/>
    </row>
    <row r="212" spans="1:50">
      <c r="A212" s="474"/>
      <c r="B212" s="270"/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  <c r="O212" s="270"/>
      <c r="P212" s="270"/>
      <c r="Q212" s="270"/>
      <c r="R212" s="270"/>
      <c r="S212" s="270"/>
      <c r="T212" s="270"/>
      <c r="U212" s="270"/>
      <c r="V212" s="270"/>
      <c r="W212" s="270"/>
      <c r="X212" s="270"/>
      <c r="Y212" s="270"/>
      <c r="Z212" s="270"/>
      <c r="AA212" s="270"/>
      <c r="AB212" s="270"/>
      <c r="AC212" s="270"/>
      <c r="AD212" s="270"/>
      <c r="AE212" s="270"/>
      <c r="AF212" s="270"/>
      <c r="AG212" s="270"/>
      <c r="AH212" s="270"/>
      <c r="AI212" s="270"/>
      <c r="AJ212" s="270"/>
      <c r="AK212" s="270"/>
      <c r="AL212" s="270"/>
      <c r="AM212" s="270"/>
      <c r="AN212" s="270"/>
      <c r="AO212" s="270"/>
      <c r="AP212" s="270"/>
      <c r="AQ212" s="270"/>
      <c r="AR212" s="270"/>
      <c r="AS212" s="270"/>
      <c r="AT212" s="270"/>
      <c r="AU212" s="270"/>
      <c r="AV212" s="270"/>
      <c r="AW212" s="270"/>
      <c r="AX212" s="270"/>
    </row>
    <row r="213" spans="1:50">
      <c r="A213" s="474"/>
      <c r="B213" s="270"/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  <c r="O213" s="270"/>
      <c r="P213" s="270"/>
      <c r="Q213" s="270"/>
      <c r="R213" s="270"/>
      <c r="S213" s="270"/>
      <c r="T213" s="270"/>
      <c r="U213" s="270"/>
      <c r="V213" s="270"/>
      <c r="W213" s="270"/>
      <c r="X213" s="270"/>
      <c r="Y213" s="270"/>
      <c r="Z213" s="270"/>
      <c r="AA213" s="270"/>
      <c r="AB213" s="270"/>
      <c r="AC213" s="270"/>
      <c r="AD213" s="270"/>
      <c r="AE213" s="270"/>
      <c r="AF213" s="270"/>
      <c r="AG213" s="270"/>
      <c r="AH213" s="270"/>
      <c r="AI213" s="270"/>
      <c r="AJ213" s="270"/>
      <c r="AK213" s="270"/>
      <c r="AL213" s="270"/>
      <c r="AM213" s="270"/>
      <c r="AN213" s="270"/>
      <c r="AO213" s="270"/>
      <c r="AP213" s="270"/>
      <c r="AQ213" s="270"/>
      <c r="AR213" s="270"/>
      <c r="AS213" s="270"/>
      <c r="AT213" s="270"/>
      <c r="AU213" s="270"/>
      <c r="AV213" s="270"/>
      <c r="AW213" s="270"/>
      <c r="AX213" s="270"/>
    </row>
    <row r="214" spans="1:50">
      <c r="A214" s="474"/>
      <c r="B214" s="270"/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  <c r="O214" s="270"/>
      <c r="P214" s="270"/>
      <c r="Q214" s="270"/>
      <c r="R214" s="270"/>
      <c r="S214" s="270"/>
      <c r="T214" s="270"/>
      <c r="U214" s="270"/>
      <c r="V214" s="270"/>
      <c r="W214" s="270"/>
      <c r="X214" s="270"/>
      <c r="Y214" s="270"/>
      <c r="Z214" s="270"/>
      <c r="AA214" s="270"/>
      <c r="AB214" s="270"/>
      <c r="AC214" s="270"/>
      <c r="AD214" s="270"/>
      <c r="AE214" s="270"/>
      <c r="AF214" s="270"/>
      <c r="AG214" s="270"/>
      <c r="AH214" s="270"/>
      <c r="AI214" s="270"/>
      <c r="AJ214" s="270"/>
      <c r="AK214" s="270"/>
      <c r="AL214" s="270"/>
      <c r="AM214" s="270"/>
      <c r="AN214" s="270"/>
      <c r="AO214" s="270"/>
      <c r="AP214" s="270"/>
      <c r="AQ214" s="270"/>
      <c r="AR214" s="270"/>
      <c r="AS214" s="270"/>
      <c r="AT214" s="270"/>
      <c r="AU214" s="270"/>
      <c r="AV214" s="270"/>
      <c r="AW214" s="270"/>
      <c r="AX214" s="270"/>
    </row>
    <row r="215" spans="1:50">
      <c r="A215" s="474"/>
      <c r="B215" s="270"/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  <c r="O215" s="270"/>
      <c r="P215" s="270"/>
      <c r="Q215" s="270"/>
      <c r="R215" s="270"/>
      <c r="S215" s="270"/>
      <c r="T215" s="270"/>
      <c r="U215" s="270"/>
      <c r="V215" s="270"/>
      <c r="W215" s="270"/>
      <c r="X215" s="270"/>
      <c r="Y215" s="270"/>
      <c r="Z215" s="270"/>
      <c r="AA215" s="270"/>
      <c r="AB215" s="270"/>
      <c r="AC215" s="270"/>
      <c r="AD215" s="270"/>
      <c r="AE215" s="270"/>
      <c r="AF215" s="270"/>
      <c r="AG215" s="270"/>
      <c r="AH215" s="270"/>
      <c r="AI215" s="270"/>
      <c r="AJ215" s="270"/>
      <c r="AK215" s="270"/>
      <c r="AL215" s="270"/>
      <c r="AM215" s="270"/>
      <c r="AN215" s="270"/>
      <c r="AO215" s="270"/>
      <c r="AP215" s="270"/>
      <c r="AQ215" s="270"/>
      <c r="AR215" s="270"/>
      <c r="AS215" s="270"/>
      <c r="AT215" s="270"/>
      <c r="AU215" s="270"/>
      <c r="AV215" s="270"/>
      <c r="AW215" s="270"/>
      <c r="AX215" s="270"/>
    </row>
    <row r="216" spans="1:50">
      <c r="A216" s="474"/>
      <c r="B216" s="270"/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  <c r="O216" s="270"/>
      <c r="P216" s="270"/>
      <c r="Q216" s="270"/>
      <c r="R216" s="270"/>
      <c r="S216" s="270"/>
      <c r="T216" s="270"/>
      <c r="U216" s="270"/>
      <c r="V216" s="270"/>
      <c r="W216" s="270"/>
      <c r="X216" s="270"/>
      <c r="Y216" s="270"/>
      <c r="Z216" s="270"/>
      <c r="AA216" s="270"/>
      <c r="AB216" s="270"/>
      <c r="AC216" s="270"/>
      <c r="AD216" s="270"/>
      <c r="AE216" s="270"/>
      <c r="AF216" s="270"/>
      <c r="AG216" s="270"/>
      <c r="AH216" s="270"/>
      <c r="AI216" s="270"/>
      <c r="AJ216" s="270"/>
      <c r="AK216" s="270"/>
      <c r="AL216" s="270"/>
      <c r="AM216" s="270"/>
      <c r="AN216" s="270"/>
      <c r="AO216" s="270"/>
      <c r="AP216" s="270"/>
      <c r="AQ216" s="270"/>
      <c r="AR216" s="270"/>
      <c r="AS216" s="270"/>
      <c r="AT216" s="270"/>
      <c r="AU216" s="270"/>
      <c r="AV216" s="270"/>
      <c r="AW216" s="270"/>
      <c r="AX216" s="270"/>
    </row>
    <row r="217" spans="1:50">
      <c r="A217" s="474"/>
      <c r="B217" s="270"/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  <c r="O217" s="270"/>
      <c r="P217" s="270"/>
      <c r="Q217" s="270"/>
      <c r="R217" s="270"/>
      <c r="S217" s="270"/>
      <c r="T217" s="270"/>
      <c r="U217" s="270"/>
      <c r="V217" s="270"/>
      <c r="W217" s="270"/>
      <c r="X217" s="270"/>
      <c r="Y217" s="270"/>
      <c r="Z217" s="270"/>
      <c r="AA217" s="270"/>
      <c r="AB217" s="270"/>
      <c r="AC217" s="270"/>
      <c r="AD217" s="270"/>
      <c r="AE217" s="270"/>
      <c r="AF217" s="270"/>
      <c r="AG217" s="270"/>
      <c r="AH217" s="270"/>
      <c r="AI217" s="270"/>
      <c r="AJ217" s="270"/>
      <c r="AK217" s="270"/>
      <c r="AL217" s="270"/>
      <c r="AM217" s="270"/>
      <c r="AN217" s="270"/>
      <c r="AO217" s="270"/>
      <c r="AP217" s="270"/>
      <c r="AQ217" s="270"/>
      <c r="AR217" s="270"/>
      <c r="AS217" s="270"/>
      <c r="AT217" s="270"/>
      <c r="AU217" s="270"/>
      <c r="AV217" s="270"/>
      <c r="AW217" s="270"/>
      <c r="AX217" s="270"/>
    </row>
    <row r="218" spans="1:50">
      <c r="A218" s="474"/>
      <c r="B218" s="270"/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  <c r="O218" s="270"/>
      <c r="P218" s="270"/>
      <c r="Q218" s="270"/>
      <c r="R218" s="270"/>
      <c r="S218" s="270"/>
      <c r="T218" s="270"/>
      <c r="U218" s="270"/>
      <c r="V218" s="270"/>
      <c r="W218" s="270"/>
      <c r="X218" s="270"/>
      <c r="Y218" s="270"/>
      <c r="Z218" s="270"/>
      <c r="AA218" s="270"/>
      <c r="AB218" s="270"/>
      <c r="AC218" s="270"/>
      <c r="AD218" s="270"/>
      <c r="AE218" s="270"/>
      <c r="AF218" s="270"/>
      <c r="AG218" s="270"/>
      <c r="AH218" s="270"/>
      <c r="AI218" s="270"/>
      <c r="AJ218" s="270"/>
      <c r="AK218" s="270"/>
      <c r="AL218" s="270"/>
      <c r="AM218" s="270"/>
      <c r="AN218" s="270"/>
      <c r="AO218" s="270"/>
      <c r="AP218" s="270"/>
      <c r="AQ218" s="270"/>
      <c r="AR218" s="270"/>
      <c r="AS218" s="270"/>
      <c r="AT218" s="270"/>
      <c r="AU218" s="270"/>
      <c r="AV218" s="270"/>
      <c r="AW218" s="270"/>
      <c r="AX218" s="270"/>
    </row>
    <row r="219" spans="1:50">
      <c r="A219" s="474"/>
      <c r="B219" s="270"/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  <c r="O219" s="270"/>
      <c r="P219" s="270"/>
      <c r="Q219" s="270"/>
      <c r="R219" s="270"/>
      <c r="S219" s="270"/>
      <c r="T219" s="270"/>
      <c r="U219" s="270"/>
      <c r="V219" s="270"/>
      <c r="W219" s="270"/>
      <c r="X219" s="270"/>
      <c r="Y219" s="270"/>
      <c r="Z219" s="270"/>
      <c r="AA219" s="270"/>
      <c r="AB219" s="270"/>
      <c r="AC219" s="270"/>
      <c r="AD219" s="270"/>
      <c r="AE219" s="270"/>
      <c r="AF219" s="270"/>
      <c r="AG219" s="270"/>
      <c r="AH219" s="270"/>
      <c r="AI219" s="270"/>
      <c r="AJ219" s="270"/>
      <c r="AK219" s="270"/>
      <c r="AL219" s="270"/>
      <c r="AM219" s="270"/>
      <c r="AN219" s="270"/>
      <c r="AO219" s="270"/>
      <c r="AP219" s="270"/>
      <c r="AQ219" s="270"/>
      <c r="AR219" s="270"/>
      <c r="AS219" s="270"/>
      <c r="AT219" s="270"/>
      <c r="AU219" s="270"/>
      <c r="AV219" s="270"/>
      <c r="AW219" s="270"/>
      <c r="AX219" s="270"/>
    </row>
    <row r="220" spans="1:50">
      <c r="A220" s="474"/>
      <c r="B220" s="270"/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  <c r="O220" s="270"/>
      <c r="P220" s="270"/>
      <c r="Q220" s="270"/>
      <c r="R220" s="270"/>
      <c r="S220" s="270"/>
      <c r="T220" s="270"/>
      <c r="U220" s="270"/>
      <c r="V220" s="270"/>
      <c r="W220" s="270"/>
      <c r="X220" s="270"/>
      <c r="Y220" s="270"/>
      <c r="Z220" s="270"/>
      <c r="AA220" s="270"/>
      <c r="AB220" s="270"/>
      <c r="AC220" s="270"/>
      <c r="AD220" s="270"/>
      <c r="AE220" s="270"/>
      <c r="AF220" s="270"/>
      <c r="AG220" s="270"/>
      <c r="AH220" s="270"/>
      <c r="AI220" s="270"/>
      <c r="AJ220" s="270"/>
      <c r="AK220" s="270"/>
      <c r="AL220" s="270"/>
      <c r="AM220" s="270"/>
      <c r="AN220" s="270"/>
      <c r="AO220" s="270"/>
      <c r="AP220" s="270"/>
      <c r="AQ220" s="270"/>
      <c r="AR220" s="270"/>
      <c r="AS220" s="270"/>
      <c r="AT220" s="270"/>
      <c r="AU220" s="270"/>
      <c r="AV220" s="270"/>
      <c r="AW220" s="270"/>
      <c r="AX220" s="270"/>
    </row>
    <row r="221" spans="1:50">
      <c r="A221" s="474"/>
      <c r="B221" s="270"/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  <c r="O221" s="270"/>
      <c r="P221" s="270"/>
      <c r="Q221" s="270"/>
      <c r="R221" s="270"/>
      <c r="S221" s="270"/>
      <c r="T221" s="270"/>
      <c r="U221" s="270"/>
      <c r="V221" s="270"/>
      <c r="W221" s="270"/>
      <c r="X221" s="270"/>
      <c r="Y221" s="270"/>
      <c r="Z221" s="270"/>
      <c r="AA221" s="270"/>
      <c r="AB221" s="270"/>
      <c r="AC221" s="270"/>
      <c r="AD221" s="270"/>
      <c r="AE221" s="270"/>
      <c r="AF221" s="270"/>
      <c r="AG221" s="270"/>
      <c r="AH221" s="270"/>
      <c r="AI221" s="270"/>
      <c r="AJ221" s="270"/>
      <c r="AK221" s="270"/>
      <c r="AL221" s="270"/>
      <c r="AM221" s="270"/>
      <c r="AN221" s="270"/>
      <c r="AO221" s="270"/>
      <c r="AP221" s="270"/>
      <c r="AQ221" s="270"/>
      <c r="AR221" s="270"/>
      <c r="AS221" s="270"/>
      <c r="AT221" s="270"/>
      <c r="AU221" s="270"/>
      <c r="AV221" s="270"/>
      <c r="AW221" s="270"/>
      <c r="AX221" s="270"/>
    </row>
    <row r="222" spans="1:50">
      <c r="A222" s="474"/>
      <c r="B222" s="270"/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  <c r="O222" s="270"/>
      <c r="P222" s="270"/>
      <c r="Q222" s="270"/>
      <c r="R222" s="270"/>
      <c r="S222" s="270"/>
      <c r="T222" s="270"/>
      <c r="U222" s="270"/>
      <c r="V222" s="270"/>
      <c r="W222" s="270"/>
      <c r="X222" s="270"/>
      <c r="Y222" s="270"/>
      <c r="Z222" s="270"/>
      <c r="AA222" s="270"/>
      <c r="AB222" s="270"/>
      <c r="AC222" s="270"/>
      <c r="AD222" s="270"/>
      <c r="AE222" s="270"/>
      <c r="AF222" s="270"/>
      <c r="AG222" s="270"/>
      <c r="AH222" s="270"/>
      <c r="AI222" s="270"/>
      <c r="AJ222" s="270"/>
      <c r="AK222" s="270"/>
      <c r="AL222" s="270"/>
      <c r="AM222" s="270"/>
      <c r="AN222" s="270"/>
      <c r="AO222" s="270"/>
      <c r="AP222" s="270"/>
      <c r="AQ222" s="270"/>
      <c r="AR222" s="270"/>
      <c r="AS222" s="270"/>
      <c r="AT222" s="270"/>
      <c r="AU222" s="270"/>
      <c r="AV222" s="270"/>
      <c r="AW222" s="270"/>
      <c r="AX222" s="270"/>
    </row>
    <row r="223" spans="1:50">
      <c r="A223" s="474"/>
      <c r="B223" s="270"/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  <c r="O223" s="270"/>
      <c r="P223" s="270"/>
      <c r="Q223" s="270"/>
      <c r="R223" s="270"/>
      <c r="S223" s="270"/>
      <c r="T223" s="270"/>
      <c r="U223" s="270"/>
      <c r="V223" s="270"/>
      <c r="W223" s="270"/>
      <c r="X223" s="270"/>
      <c r="Y223" s="270"/>
      <c r="Z223" s="270"/>
      <c r="AA223" s="270"/>
      <c r="AB223" s="270"/>
      <c r="AC223" s="270"/>
      <c r="AD223" s="270"/>
      <c r="AE223" s="270"/>
      <c r="AF223" s="270"/>
      <c r="AG223" s="270"/>
      <c r="AH223" s="270"/>
      <c r="AI223" s="270"/>
      <c r="AJ223" s="270"/>
      <c r="AK223" s="270"/>
      <c r="AL223" s="270"/>
      <c r="AM223" s="270"/>
      <c r="AN223" s="270"/>
      <c r="AO223" s="270"/>
      <c r="AP223" s="270"/>
      <c r="AQ223" s="270"/>
      <c r="AR223" s="270"/>
      <c r="AS223" s="270"/>
      <c r="AT223" s="270"/>
      <c r="AU223" s="270"/>
      <c r="AV223" s="270"/>
      <c r="AW223" s="270"/>
      <c r="AX223" s="270"/>
    </row>
    <row r="224" spans="1:50">
      <c r="A224" s="474"/>
      <c r="B224" s="270"/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  <c r="O224" s="270"/>
      <c r="P224" s="270"/>
      <c r="Q224" s="270"/>
      <c r="R224" s="270"/>
      <c r="S224" s="270"/>
      <c r="T224" s="270"/>
      <c r="U224" s="270"/>
      <c r="V224" s="270"/>
      <c r="W224" s="270"/>
      <c r="X224" s="270"/>
      <c r="Y224" s="270"/>
      <c r="Z224" s="270"/>
      <c r="AA224" s="270"/>
      <c r="AB224" s="270"/>
      <c r="AC224" s="270"/>
      <c r="AD224" s="270"/>
      <c r="AE224" s="270"/>
      <c r="AF224" s="270"/>
      <c r="AG224" s="270"/>
      <c r="AH224" s="270"/>
      <c r="AI224" s="270"/>
      <c r="AJ224" s="270"/>
      <c r="AK224" s="270"/>
      <c r="AL224" s="270"/>
      <c r="AM224" s="270"/>
      <c r="AN224" s="270"/>
      <c r="AO224" s="270"/>
      <c r="AP224" s="270"/>
      <c r="AQ224" s="270"/>
      <c r="AR224" s="270"/>
      <c r="AS224" s="270"/>
      <c r="AT224" s="270"/>
      <c r="AU224" s="270"/>
      <c r="AV224" s="270"/>
      <c r="AW224" s="270"/>
      <c r="AX224" s="270"/>
    </row>
    <row r="225" spans="1:50">
      <c r="A225" s="474"/>
      <c r="B225" s="270"/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  <c r="O225" s="270"/>
      <c r="P225" s="270"/>
      <c r="Q225" s="270"/>
      <c r="R225" s="270"/>
      <c r="S225" s="270"/>
      <c r="T225" s="270"/>
      <c r="U225" s="270"/>
      <c r="V225" s="270"/>
      <c r="W225" s="270"/>
      <c r="X225" s="270"/>
      <c r="Y225" s="270"/>
      <c r="Z225" s="270"/>
      <c r="AA225" s="270"/>
      <c r="AB225" s="270"/>
      <c r="AC225" s="270"/>
      <c r="AD225" s="270"/>
      <c r="AE225" s="270"/>
      <c r="AF225" s="270"/>
      <c r="AG225" s="270"/>
      <c r="AH225" s="270"/>
      <c r="AI225" s="270"/>
      <c r="AJ225" s="270"/>
      <c r="AK225" s="270"/>
      <c r="AL225" s="270"/>
      <c r="AM225" s="270"/>
      <c r="AN225" s="270"/>
      <c r="AO225" s="270"/>
      <c r="AP225" s="270"/>
      <c r="AQ225" s="270"/>
      <c r="AR225" s="270"/>
      <c r="AS225" s="270"/>
      <c r="AT225" s="270"/>
      <c r="AU225" s="270"/>
      <c r="AV225" s="270"/>
      <c r="AW225" s="270"/>
      <c r="AX225" s="270"/>
    </row>
    <row r="226" spans="1:50">
      <c r="A226" s="474"/>
      <c r="B226" s="270"/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  <c r="O226" s="270"/>
      <c r="P226" s="270"/>
      <c r="Q226" s="270"/>
      <c r="R226" s="270"/>
      <c r="S226" s="270"/>
      <c r="T226" s="270"/>
      <c r="U226" s="270"/>
      <c r="V226" s="270"/>
      <c r="W226" s="270"/>
      <c r="X226" s="270"/>
      <c r="Y226" s="270"/>
      <c r="Z226" s="270"/>
      <c r="AA226" s="270"/>
      <c r="AB226" s="270"/>
      <c r="AC226" s="270"/>
      <c r="AD226" s="270"/>
      <c r="AE226" s="270"/>
      <c r="AF226" s="270"/>
      <c r="AG226" s="270"/>
      <c r="AH226" s="270"/>
      <c r="AI226" s="270"/>
      <c r="AJ226" s="270"/>
      <c r="AK226" s="270"/>
      <c r="AL226" s="270"/>
      <c r="AM226" s="270"/>
      <c r="AN226" s="270"/>
      <c r="AO226" s="270"/>
      <c r="AP226" s="270"/>
      <c r="AQ226" s="270"/>
      <c r="AR226" s="270"/>
      <c r="AS226" s="270"/>
      <c r="AT226" s="270"/>
      <c r="AU226" s="270"/>
      <c r="AV226" s="270"/>
      <c r="AW226" s="270"/>
      <c r="AX226" s="270"/>
    </row>
    <row r="227" spans="1:50">
      <c r="A227" s="474"/>
      <c r="B227" s="270"/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  <c r="O227" s="270"/>
      <c r="P227" s="270"/>
      <c r="Q227" s="270"/>
      <c r="R227" s="270"/>
      <c r="S227" s="270"/>
      <c r="T227" s="270"/>
      <c r="U227" s="270"/>
      <c r="V227" s="270"/>
      <c r="W227" s="270"/>
      <c r="X227" s="270"/>
      <c r="Y227" s="270"/>
      <c r="Z227" s="270"/>
      <c r="AA227" s="270"/>
      <c r="AB227" s="270"/>
      <c r="AC227" s="270"/>
      <c r="AD227" s="270"/>
      <c r="AE227" s="270"/>
      <c r="AF227" s="270"/>
      <c r="AG227" s="270"/>
      <c r="AH227" s="270"/>
      <c r="AI227" s="270"/>
      <c r="AJ227" s="270"/>
      <c r="AK227" s="270"/>
      <c r="AL227" s="270"/>
      <c r="AM227" s="270"/>
      <c r="AN227" s="270"/>
      <c r="AO227" s="270"/>
      <c r="AP227" s="270"/>
      <c r="AQ227" s="270"/>
      <c r="AR227" s="270"/>
      <c r="AS227" s="270"/>
      <c r="AT227" s="270"/>
      <c r="AU227" s="270"/>
      <c r="AV227" s="270"/>
      <c r="AW227" s="270"/>
      <c r="AX227" s="270"/>
    </row>
    <row r="228" spans="1:50">
      <c r="A228" s="474"/>
      <c r="B228" s="270"/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  <c r="O228" s="270"/>
      <c r="P228" s="270"/>
      <c r="Q228" s="270"/>
      <c r="R228" s="270"/>
      <c r="S228" s="270"/>
      <c r="T228" s="270"/>
      <c r="U228" s="270"/>
      <c r="V228" s="270"/>
      <c r="W228" s="270"/>
      <c r="X228" s="270"/>
      <c r="Y228" s="270"/>
      <c r="Z228" s="270"/>
      <c r="AA228" s="270"/>
      <c r="AB228" s="270"/>
      <c r="AC228" s="270"/>
      <c r="AD228" s="270"/>
      <c r="AE228" s="270"/>
      <c r="AF228" s="270"/>
      <c r="AG228" s="270"/>
      <c r="AH228" s="270"/>
      <c r="AI228" s="270"/>
      <c r="AJ228" s="270"/>
      <c r="AK228" s="270"/>
      <c r="AL228" s="270"/>
      <c r="AM228" s="270"/>
      <c r="AN228" s="270"/>
      <c r="AO228" s="270"/>
      <c r="AP228" s="270"/>
      <c r="AQ228" s="270"/>
      <c r="AR228" s="270"/>
      <c r="AS228" s="270"/>
      <c r="AT228" s="270"/>
      <c r="AU228" s="270"/>
      <c r="AV228" s="270"/>
      <c r="AW228" s="270"/>
      <c r="AX228" s="270"/>
    </row>
    <row r="229" spans="1:50">
      <c r="A229" s="474"/>
      <c r="B229" s="270"/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  <c r="O229" s="270"/>
      <c r="P229" s="270"/>
      <c r="Q229" s="270"/>
      <c r="R229" s="270"/>
      <c r="S229" s="270"/>
      <c r="T229" s="270"/>
      <c r="U229" s="270"/>
      <c r="V229" s="270"/>
      <c r="W229" s="270"/>
      <c r="X229" s="270"/>
      <c r="Y229" s="270"/>
      <c r="Z229" s="270"/>
      <c r="AA229" s="270"/>
      <c r="AB229" s="270"/>
      <c r="AC229" s="270"/>
      <c r="AD229" s="270"/>
      <c r="AE229" s="270"/>
      <c r="AF229" s="270"/>
      <c r="AG229" s="270"/>
      <c r="AH229" s="270"/>
      <c r="AI229" s="270"/>
      <c r="AJ229" s="270"/>
      <c r="AK229" s="270"/>
      <c r="AL229" s="270"/>
      <c r="AM229" s="270"/>
      <c r="AN229" s="270"/>
      <c r="AO229" s="270"/>
      <c r="AP229" s="270"/>
      <c r="AQ229" s="270"/>
      <c r="AR229" s="270"/>
      <c r="AS229" s="270"/>
      <c r="AT229" s="270"/>
      <c r="AU229" s="270"/>
      <c r="AV229" s="270"/>
      <c r="AW229" s="270"/>
      <c r="AX229" s="270"/>
    </row>
    <row r="230" spans="1:50">
      <c r="A230" s="474"/>
      <c r="B230" s="270"/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  <c r="O230" s="270"/>
      <c r="P230" s="270"/>
      <c r="Q230" s="270"/>
      <c r="R230" s="270"/>
      <c r="S230" s="270"/>
      <c r="T230" s="270"/>
      <c r="U230" s="270"/>
      <c r="V230" s="270"/>
      <c r="W230" s="270"/>
      <c r="X230" s="270"/>
      <c r="Y230" s="270"/>
      <c r="Z230" s="270"/>
      <c r="AA230" s="270"/>
      <c r="AB230" s="270"/>
      <c r="AC230" s="270"/>
      <c r="AD230" s="270"/>
      <c r="AE230" s="270"/>
      <c r="AF230" s="270"/>
      <c r="AG230" s="270"/>
      <c r="AH230" s="270"/>
      <c r="AI230" s="270"/>
      <c r="AJ230" s="270"/>
      <c r="AK230" s="270"/>
      <c r="AL230" s="270"/>
      <c r="AM230" s="270"/>
      <c r="AN230" s="270"/>
      <c r="AO230" s="270"/>
      <c r="AP230" s="270"/>
      <c r="AQ230" s="270"/>
      <c r="AR230" s="270"/>
      <c r="AS230" s="270"/>
      <c r="AT230" s="270"/>
      <c r="AU230" s="270"/>
      <c r="AV230" s="270"/>
      <c r="AW230" s="270"/>
      <c r="AX230" s="270"/>
    </row>
    <row r="231" spans="1:50">
      <c r="A231" s="474"/>
      <c r="B231" s="270"/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  <c r="O231" s="270"/>
      <c r="P231" s="270"/>
      <c r="Q231" s="270"/>
      <c r="R231" s="270"/>
      <c r="S231" s="270"/>
      <c r="T231" s="270"/>
      <c r="U231" s="270"/>
      <c r="V231" s="270"/>
      <c r="W231" s="270"/>
      <c r="X231" s="270"/>
      <c r="Y231" s="270"/>
      <c r="Z231" s="270"/>
      <c r="AA231" s="270"/>
      <c r="AB231" s="270"/>
      <c r="AC231" s="270"/>
      <c r="AD231" s="270"/>
      <c r="AE231" s="270"/>
      <c r="AF231" s="270"/>
      <c r="AG231" s="270"/>
      <c r="AH231" s="270"/>
      <c r="AI231" s="270"/>
      <c r="AJ231" s="270"/>
      <c r="AK231" s="270"/>
      <c r="AL231" s="270"/>
      <c r="AM231" s="270"/>
      <c r="AN231" s="270"/>
      <c r="AO231" s="270"/>
      <c r="AP231" s="270"/>
      <c r="AQ231" s="270"/>
      <c r="AR231" s="270"/>
      <c r="AS231" s="270"/>
      <c r="AT231" s="270"/>
      <c r="AU231" s="270"/>
      <c r="AV231" s="270"/>
      <c r="AW231" s="270"/>
      <c r="AX231" s="270"/>
    </row>
    <row r="232" spans="1:50">
      <c r="A232" s="474"/>
      <c r="B232" s="270"/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  <c r="O232" s="270"/>
      <c r="P232" s="270"/>
      <c r="Q232" s="270"/>
      <c r="R232" s="270"/>
      <c r="S232" s="270"/>
      <c r="T232" s="270"/>
      <c r="U232" s="270"/>
      <c r="V232" s="270"/>
      <c r="W232" s="270"/>
      <c r="X232" s="270"/>
      <c r="Y232" s="270"/>
      <c r="Z232" s="270"/>
      <c r="AA232" s="270"/>
      <c r="AB232" s="270"/>
      <c r="AC232" s="270"/>
      <c r="AD232" s="270"/>
      <c r="AE232" s="270"/>
      <c r="AF232" s="270"/>
      <c r="AG232" s="270"/>
      <c r="AH232" s="270"/>
      <c r="AI232" s="270"/>
      <c r="AJ232" s="270"/>
      <c r="AK232" s="270"/>
      <c r="AL232" s="270"/>
      <c r="AM232" s="270"/>
      <c r="AN232" s="270"/>
      <c r="AO232" s="270"/>
      <c r="AP232" s="270"/>
      <c r="AQ232" s="270"/>
      <c r="AR232" s="270"/>
      <c r="AS232" s="270"/>
      <c r="AT232" s="270"/>
      <c r="AU232" s="270"/>
      <c r="AV232" s="270"/>
      <c r="AW232" s="270"/>
      <c r="AX232" s="270"/>
    </row>
    <row r="233" spans="1:50">
      <c r="A233" s="474"/>
      <c r="B233" s="270"/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  <c r="O233" s="270"/>
      <c r="P233" s="270"/>
      <c r="Q233" s="270"/>
      <c r="R233" s="270"/>
      <c r="S233" s="270"/>
      <c r="T233" s="270"/>
      <c r="U233" s="270"/>
      <c r="V233" s="270"/>
      <c r="W233" s="270"/>
      <c r="X233" s="270"/>
      <c r="Y233" s="270"/>
      <c r="Z233" s="270"/>
      <c r="AA233" s="270"/>
      <c r="AB233" s="270"/>
      <c r="AC233" s="270"/>
      <c r="AD233" s="270"/>
      <c r="AE233" s="270"/>
      <c r="AF233" s="270"/>
      <c r="AG233" s="270"/>
      <c r="AH233" s="270"/>
      <c r="AI233" s="270"/>
      <c r="AJ233" s="270"/>
      <c r="AK233" s="270"/>
      <c r="AL233" s="270"/>
      <c r="AM233" s="270"/>
      <c r="AN233" s="270"/>
      <c r="AO233" s="270"/>
      <c r="AP233" s="270"/>
      <c r="AQ233" s="270"/>
      <c r="AR233" s="270"/>
      <c r="AS233" s="270"/>
      <c r="AT233" s="270"/>
      <c r="AU233" s="270"/>
      <c r="AV233" s="270"/>
      <c r="AW233" s="270"/>
      <c r="AX233" s="270"/>
    </row>
    <row r="234" spans="1:50">
      <c r="A234" s="474"/>
      <c r="B234" s="270"/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  <c r="AA234" s="270"/>
      <c r="AB234" s="270"/>
      <c r="AC234" s="270"/>
      <c r="AD234" s="270"/>
      <c r="AE234" s="270"/>
      <c r="AF234" s="270"/>
      <c r="AG234" s="270"/>
      <c r="AH234" s="270"/>
      <c r="AI234" s="270"/>
      <c r="AJ234" s="270"/>
      <c r="AK234" s="270"/>
      <c r="AL234" s="270"/>
      <c r="AM234" s="270"/>
      <c r="AN234" s="270"/>
      <c r="AO234" s="270"/>
      <c r="AP234" s="270"/>
      <c r="AQ234" s="270"/>
      <c r="AR234" s="270"/>
      <c r="AS234" s="270"/>
      <c r="AT234" s="270"/>
      <c r="AU234" s="270"/>
      <c r="AV234" s="270"/>
      <c r="AW234" s="270"/>
      <c r="AX234" s="270"/>
    </row>
    <row r="235" spans="1:50">
      <c r="A235" s="474"/>
      <c r="B235" s="270"/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  <c r="O235" s="270"/>
      <c r="P235" s="270"/>
      <c r="Q235" s="270"/>
      <c r="R235" s="270"/>
      <c r="S235" s="270"/>
      <c r="T235" s="270"/>
      <c r="U235" s="270"/>
      <c r="V235" s="270"/>
      <c r="W235" s="270"/>
      <c r="X235" s="270"/>
      <c r="Y235" s="270"/>
      <c r="Z235" s="270"/>
      <c r="AA235" s="270"/>
      <c r="AB235" s="270"/>
      <c r="AC235" s="270"/>
      <c r="AD235" s="270"/>
      <c r="AE235" s="270"/>
      <c r="AF235" s="270"/>
      <c r="AG235" s="270"/>
      <c r="AH235" s="270"/>
      <c r="AI235" s="270"/>
      <c r="AJ235" s="270"/>
      <c r="AK235" s="270"/>
      <c r="AL235" s="270"/>
      <c r="AM235" s="270"/>
      <c r="AN235" s="270"/>
      <c r="AO235" s="270"/>
      <c r="AP235" s="270"/>
      <c r="AQ235" s="270"/>
      <c r="AR235" s="270"/>
      <c r="AS235" s="270"/>
      <c r="AT235" s="270"/>
      <c r="AU235" s="270"/>
      <c r="AV235" s="270"/>
      <c r="AW235" s="270"/>
      <c r="AX235" s="270"/>
    </row>
    <row r="236" spans="1:50">
      <c r="A236" s="474"/>
      <c r="B236" s="270"/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  <c r="X236" s="270"/>
      <c r="Y236" s="270"/>
      <c r="Z236" s="270"/>
      <c r="AA236" s="270"/>
      <c r="AB236" s="270"/>
      <c r="AC236" s="270"/>
      <c r="AD236" s="270"/>
      <c r="AE236" s="270"/>
      <c r="AF236" s="270"/>
      <c r="AG236" s="270"/>
      <c r="AH236" s="270"/>
      <c r="AI236" s="270"/>
      <c r="AJ236" s="270"/>
      <c r="AK236" s="270"/>
      <c r="AL236" s="270"/>
      <c r="AM236" s="270"/>
      <c r="AN236" s="270"/>
      <c r="AO236" s="270"/>
      <c r="AP236" s="270"/>
      <c r="AQ236" s="270"/>
      <c r="AR236" s="270"/>
      <c r="AS236" s="270"/>
      <c r="AT236" s="270"/>
      <c r="AU236" s="270"/>
      <c r="AV236" s="270"/>
      <c r="AW236" s="270"/>
      <c r="AX236" s="270"/>
    </row>
    <row r="237" spans="1:50">
      <c r="A237" s="474"/>
      <c r="B237" s="270"/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  <c r="X237" s="270"/>
      <c r="Y237" s="270"/>
      <c r="Z237" s="270"/>
      <c r="AA237" s="270"/>
      <c r="AB237" s="270"/>
      <c r="AC237" s="270"/>
      <c r="AD237" s="270"/>
      <c r="AE237" s="270"/>
      <c r="AF237" s="270"/>
      <c r="AG237" s="270"/>
      <c r="AH237" s="270"/>
      <c r="AI237" s="270"/>
      <c r="AJ237" s="270"/>
      <c r="AK237" s="270"/>
      <c r="AL237" s="270"/>
      <c r="AM237" s="270"/>
      <c r="AN237" s="270"/>
      <c r="AO237" s="270"/>
      <c r="AP237" s="270"/>
      <c r="AQ237" s="270"/>
      <c r="AR237" s="270"/>
      <c r="AS237" s="270"/>
      <c r="AT237" s="270"/>
      <c r="AU237" s="270"/>
      <c r="AV237" s="270"/>
      <c r="AW237" s="270"/>
      <c r="AX237" s="270"/>
    </row>
    <row r="238" spans="1:50">
      <c r="A238" s="474"/>
      <c r="B238" s="270"/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  <c r="O238" s="270"/>
      <c r="P238" s="270"/>
      <c r="Q238" s="270"/>
      <c r="R238" s="270"/>
      <c r="S238" s="270"/>
      <c r="T238" s="270"/>
      <c r="U238" s="270"/>
      <c r="V238" s="270"/>
      <c r="W238" s="270"/>
      <c r="X238" s="270"/>
      <c r="Y238" s="270"/>
      <c r="Z238" s="270"/>
      <c r="AA238" s="270"/>
      <c r="AB238" s="270"/>
      <c r="AC238" s="270"/>
      <c r="AD238" s="270"/>
      <c r="AE238" s="270"/>
      <c r="AF238" s="270"/>
      <c r="AG238" s="270"/>
      <c r="AH238" s="270"/>
      <c r="AI238" s="270"/>
      <c r="AJ238" s="270"/>
      <c r="AK238" s="270"/>
      <c r="AL238" s="270"/>
      <c r="AM238" s="270"/>
      <c r="AN238" s="270"/>
      <c r="AO238" s="270"/>
      <c r="AP238" s="270"/>
      <c r="AQ238" s="270"/>
      <c r="AR238" s="270"/>
      <c r="AS238" s="270"/>
      <c r="AT238" s="270"/>
      <c r="AU238" s="270"/>
      <c r="AV238" s="270"/>
      <c r="AW238" s="270"/>
      <c r="AX238" s="270"/>
    </row>
    <row r="239" spans="1:50">
      <c r="A239" s="474"/>
      <c r="B239" s="270"/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  <c r="X239" s="270"/>
      <c r="Y239" s="270"/>
      <c r="Z239" s="270"/>
      <c r="AA239" s="270"/>
      <c r="AB239" s="270"/>
      <c r="AC239" s="270"/>
      <c r="AD239" s="270"/>
      <c r="AE239" s="270"/>
      <c r="AF239" s="270"/>
      <c r="AG239" s="270"/>
      <c r="AH239" s="270"/>
      <c r="AI239" s="270"/>
      <c r="AJ239" s="270"/>
      <c r="AK239" s="270"/>
      <c r="AL239" s="270"/>
      <c r="AM239" s="270"/>
      <c r="AN239" s="270"/>
      <c r="AO239" s="270"/>
      <c r="AP239" s="270"/>
      <c r="AQ239" s="270"/>
      <c r="AR239" s="270"/>
      <c r="AS239" s="270"/>
      <c r="AT239" s="270"/>
      <c r="AU239" s="270"/>
      <c r="AV239" s="270"/>
      <c r="AW239" s="270"/>
      <c r="AX239" s="270"/>
    </row>
    <row r="240" spans="1:50">
      <c r="A240" s="474"/>
      <c r="B240" s="270"/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270"/>
      <c r="T240" s="270"/>
      <c r="U240" s="270"/>
      <c r="V240" s="270"/>
      <c r="W240" s="270"/>
      <c r="X240" s="270"/>
      <c r="Y240" s="270"/>
      <c r="Z240" s="270"/>
      <c r="AA240" s="270"/>
      <c r="AB240" s="270"/>
      <c r="AC240" s="270"/>
      <c r="AD240" s="270"/>
      <c r="AE240" s="270"/>
      <c r="AF240" s="270"/>
      <c r="AG240" s="270"/>
      <c r="AH240" s="270"/>
      <c r="AI240" s="270"/>
      <c r="AJ240" s="270"/>
      <c r="AK240" s="270"/>
      <c r="AL240" s="270"/>
      <c r="AM240" s="270"/>
      <c r="AN240" s="270"/>
      <c r="AO240" s="270"/>
      <c r="AP240" s="270"/>
      <c r="AQ240" s="270"/>
      <c r="AR240" s="270"/>
      <c r="AS240" s="270"/>
      <c r="AT240" s="270"/>
      <c r="AU240" s="270"/>
      <c r="AV240" s="270"/>
      <c r="AW240" s="270"/>
      <c r="AX240" s="270"/>
    </row>
    <row r="241" spans="1:50">
      <c r="A241" s="474"/>
      <c r="B241" s="270"/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  <c r="O241" s="270"/>
      <c r="P241" s="270"/>
      <c r="Q241" s="270"/>
      <c r="R241" s="270"/>
      <c r="S241" s="270"/>
      <c r="T241" s="270"/>
      <c r="U241" s="270"/>
      <c r="V241" s="270"/>
      <c r="W241" s="270"/>
      <c r="X241" s="270"/>
      <c r="Y241" s="270"/>
      <c r="Z241" s="270"/>
      <c r="AA241" s="270"/>
      <c r="AB241" s="270"/>
      <c r="AC241" s="270"/>
      <c r="AD241" s="270"/>
      <c r="AE241" s="270"/>
      <c r="AF241" s="270"/>
      <c r="AG241" s="270"/>
      <c r="AH241" s="270"/>
      <c r="AI241" s="270"/>
      <c r="AJ241" s="270"/>
      <c r="AK241" s="270"/>
      <c r="AL241" s="270"/>
      <c r="AM241" s="270"/>
      <c r="AN241" s="270"/>
      <c r="AO241" s="270"/>
      <c r="AP241" s="270"/>
      <c r="AQ241" s="270"/>
      <c r="AR241" s="270"/>
      <c r="AS241" s="270"/>
      <c r="AT241" s="270"/>
      <c r="AU241" s="270"/>
      <c r="AV241" s="270"/>
      <c r="AW241" s="270"/>
      <c r="AX241" s="270"/>
    </row>
    <row r="242" spans="1:50">
      <c r="A242" s="474"/>
      <c r="B242" s="270"/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  <c r="O242" s="270"/>
      <c r="P242" s="270"/>
      <c r="Q242" s="270"/>
      <c r="R242" s="270"/>
      <c r="S242" s="270"/>
      <c r="T242" s="270"/>
      <c r="U242" s="270"/>
      <c r="V242" s="270"/>
      <c r="W242" s="270"/>
      <c r="X242" s="270"/>
      <c r="Y242" s="270"/>
      <c r="Z242" s="270"/>
      <c r="AA242" s="270"/>
      <c r="AB242" s="270"/>
      <c r="AC242" s="270"/>
      <c r="AD242" s="270"/>
      <c r="AE242" s="270"/>
      <c r="AF242" s="270"/>
      <c r="AG242" s="270"/>
      <c r="AH242" s="270"/>
      <c r="AI242" s="270"/>
      <c r="AJ242" s="270"/>
      <c r="AK242" s="270"/>
      <c r="AL242" s="270"/>
      <c r="AM242" s="270"/>
      <c r="AN242" s="270"/>
      <c r="AO242" s="270"/>
      <c r="AP242" s="270"/>
      <c r="AQ242" s="270"/>
      <c r="AR242" s="270"/>
      <c r="AS242" s="270"/>
      <c r="AT242" s="270"/>
      <c r="AU242" s="270"/>
      <c r="AV242" s="270"/>
      <c r="AW242" s="270"/>
      <c r="AX242" s="270"/>
    </row>
    <row r="243" spans="1:50">
      <c r="A243" s="474"/>
      <c r="B243" s="270"/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  <c r="O243" s="270"/>
      <c r="P243" s="270"/>
      <c r="Q243" s="270"/>
      <c r="R243" s="270"/>
      <c r="S243" s="270"/>
      <c r="T243" s="270"/>
      <c r="U243" s="270"/>
      <c r="V243" s="270"/>
      <c r="W243" s="270"/>
      <c r="X243" s="270"/>
      <c r="Y243" s="270"/>
      <c r="Z243" s="270"/>
      <c r="AA243" s="270"/>
      <c r="AB243" s="270"/>
      <c r="AC243" s="270"/>
      <c r="AD243" s="270"/>
      <c r="AE243" s="270"/>
      <c r="AF243" s="270"/>
      <c r="AG243" s="270"/>
      <c r="AH243" s="270"/>
      <c r="AI243" s="270"/>
      <c r="AJ243" s="270"/>
      <c r="AK243" s="270"/>
      <c r="AL243" s="270"/>
      <c r="AM243" s="270"/>
      <c r="AN243" s="270"/>
      <c r="AO243" s="270"/>
      <c r="AP243" s="270"/>
      <c r="AQ243" s="270"/>
      <c r="AR243" s="270"/>
      <c r="AS243" s="270"/>
      <c r="AT243" s="270"/>
      <c r="AU243" s="270"/>
      <c r="AV243" s="270"/>
      <c r="AW243" s="270"/>
      <c r="AX243" s="270"/>
    </row>
    <row r="244" spans="1:50">
      <c r="A244" s="474"/>
      <c r="B244" s="270"/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  <c r="O244" s="270"/>
      <c r="P244" s="270"/>
      <c r="Q244" s="270"/>
      <c r="R244" s="270"/>
      <c r="S244" s="270"/>
      <c r="T244" s="270"/>
      <c r="U244" s="270"/>
      <c r="V244" s="270"/>
      <c r="W244" s="270"/>
      <c r="X244" s="270"/>
      <c r="Y244" s="270"/>
      <c r="Z244" s="270"/>
      <c r="AA244" s="270"/>
      <c r="AB244" s="270"/>
      <c r="AC244" s="270"/>
      <c r="AD244" s="270"/>
      <c r="AE244" s="270"/>
      <c r="AF244" s="270"/>
      <c r="AG244" s="270"/>
      <c r="AH244" s="270"/>
      <c r="AI244" s="270"/>
      <c r="AJ244" s="270"/>
      <c r="AK244" s="270"/>
      <c r="AL244" s="270"/>
      <c r="AM244" s="270"/>
      <c r="AN244" s="270"/>
      <c r="AO244" s="270"/>
      <c r="AP244" s="270"/>
      <c r="AQ244" s="270"/>
      <c r="AR244" s="270"/>
      <c r="AS244" s="270"/>
      <c r="AT244" s="270"/>
      <c r="AU244" s="270"/>
      <c r="AV244" s="270"/>
      <c r="AW244" s="270"/>
      <c r="AX244" s="270"/>
    </row>
    <row r="245" spans="1:50">
      <c r="A245" s="474"/>
      <c r="B245" s="270"/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  <c r="X245" s="270"/>
      <c r="Y245" s="270"/>
      <c r="Z245" s="270"/>
      <c r="AA245" s="270"/>
      <c r="AB245" s="270"/>
      <c r="AC245" s="270"/>
      <c r="AD245" s="270"/>
      <c r="AE245" s="270"/>
      <c r="AF245" s="270"/>
      <c r="AG245" s="270"/>
      <c r="AH245" s="270"/>
      <c r="AI245" s="270"/>
      <c r="AJ245" s="270"/>
      <c r="AK245" s="270"/>
      <c r="AL245" s="270"/>
      <c r="AM245" s="270"/>
      <c r="AN245" s="270"/>
      <c r="AO245" s="270"/>
      <c r="AP245" s="270"/>
      <c r="AQ245" s="270"/>
      <c r="AR245" s="270"/>
      <c r="AS245" s="270"/>
      <c r="AT245" s="270"/>
      <c r="AU245" s="270"/>
      <c r="AV245" s="270"/>
      <c r="AW245" s="270"/>
      <c r="AX245" s="270"/>
    </row>
    <row r="246" spans="1:50">
      <c r="A246" s="474"/>
      <c r="B246" s="270"/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  <c r="O246" s="270"/>
      <c r="P246" s="270"/>
      <c r="Q246" s="270"/>
      <c r="R246" s="270"/>
      <c r="S246" s="270"/>
      <c r="T246" s="270"/>
      <c r="U246" s="270"/>
      <c r="V246" s="270"/>
      <c r="W246" s="270"/>
      <c r="X246" s="270"/>
      <c r="Y246" s="270"/>
      <c r="Z246" s="270"/>
      <c r="AA246" s="270"/>
      <c r="AB246" s="270"/>
      <c r="AC246" s="270"/>
      <c r="AD246" s="270"/>
      <c r="AE246" s="270"/>
      <c r="AF246" s="270"/>
      <c r="AG246" s="270"/>
      <c r="AH246" s="270"/>
      <c r="AI246" s="270"/>
      <c r="AJ246" s="270"/>
      <c r="AK246" s="270"/>
      <c r="AL246" s="270"/>
      <c r="AM246" s="270"/>
      <c r="AN246" s="270"/>
      <c r="AO246" s="270"/>
      <c r="AP246" s="270"/>
      <c r="AQ246" s="270"/>
      <c r="AR246" s="270"/>
      <c r="AS246" s="270"/>
      <c r="AT246" s="270"/>
      <c r="AU246" s="270"/>
      <c r="AV246" s="270"/>
      <c r="AW246" s="270"/>
      <c r="AX246" s="270"/>
    </row>
    <row r="247" spans="1:50">
      <c r="A247" s="474"/>
      <c r="B247" s="270"/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  <c r="O247" s="270"/>
      <c r="P247" s="270"/>
      <c r="Q247" s="270"/>
      <c r="R247" s="270"/>
      <c r="S247" s="270"/>
      <c r="T247" s="270"/>
      <c r="U247" s="270"/>
      <c r="V247" s="270"/>
      <c r="W247" s="270"/>
      <c r="X247" s="270"/>
      <c r="Y247" s="270"/>
      <c r="Z247" s="270"/>
      <c r="AA247" s="270"/>
      <c r="AB247" s="270"/>
      <c r="AC247" s="270"/>
      <c r="AD247" s="270"/>
      <c r="AE247" s="270"/>
      <c r="AF247" s="270"/>
      <c r="AG247" s="270"/>
      <c r="AH247" s="270"/>
      <c r="AI247" s="270"/>
      <c r="AJ247" s="270"/>
      <c r="AK247" s="270"/>
      <c r="AL247" s="270"/>
      <c r="AM247" s="270"/>
      <c r="AN247" s="270"/>
      <c r="AO247" s="270"/>
      <c r="AP247" s="270"/>
      <c r="AQ247" s="270"/>
      <c r="AR247" s="270"/>
      <c r="AS247" s="270"/>
      <c r="AT247" s="270"/>
      <c r="AU247" s="270"/>
      <c r="AV247" s="270"/>
      <c r="AW247" s="270"/>
      <c r="AX247" s="270"/>
    </row>
    <row r="248" spans="1:50">
      <c r="A248" s="474"/>
      <c r="B248" s="270"/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  <c r="X248" s="270"/>
      <c r="Y248" s="270"/>
      <c r="Z248" s="270"/>
      <c r="AA248" s="270"/>
      <c r="AB248" s="270"/>
      <c r="AC248" s="270"/>
      <c r="AD248" s="270"/>
      <c r="AE248" s="270"/>
      <c r="AF248" s="270"/>
      <c r="AG248" s="270"/>
      <c r="AH248" s="270"/>
      <c r="AI248" s="270"/>
      <c r="AJ248" s="270"/>
      <c r="AK248" s="270"/>
      <c r="AL248" s="270"/>
      <c r="AM248" s="270"/>
      <c r="AN248" s="270"/>
      <c r="AO248" s="270"/>
      <c r="AP248" s="270"/>
      <c r="AQ248" s="270"/>
      <c r="AR248" s="270"/>
      <c r="AS248" s="270"/>
      <c r="AT248" s="270"/>
      <c r="AU248" s="270"/>
      <c r="AV248" s="270"/>
      <c r="AW248" s="270"/>
      <c r="AX248" s="270"/>
    </row>
    <row r="249" spans="1:50">
      <c r="A249" s="474"/>
      <c r="B249" s="270"/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  <c r="X249" s="270"/>
      <c r="Y249" s="270"/>
      <c r="Z249" s="270"/>
      <c r="AA249" s="270"/>
      <c r="AB249" s="270"/>
      <c r="AC249" s="270"/>
      <c r="AD249" s="270"/>
      <c r="AE249" s="270"/>
      <c r="AF249" s="270"/>
      <c r="AG249" s="270"/>
      <c r="AH249" s="270"/>
      <c r="AI249" s="270"/>
      <c r="AJ249" s="270"/>
      <c r="AK249" s="270"/>
      <c r="AL249" s="270"/>
      <c r="AM249" s="270"/>
      <c r="AN249" s="270"/>
      <c r="AO249" s="270"/>
      <c r="AP249" s="270"/>
      <c r="AQ249" s="270"/>
      <c r="AR249" s="270"/>
      <c r="AS249" s="270"/>
      <c r="AT249" s="270"/>
      <c r="AU249" s="270"/>
      <c r="AV249" s="270"/>
      <c r="AW249" s="270"/>
      <c r="AX249" s="270"/>
    </row>
    <row r="250" spans="1:50">
      <c r="A250" s="474"/>
      <c r="B250" s="270"/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  <c r="X250" s="270"/>
      <c r="Y250" s="270"/>
      <c r="Z250" s="270"/>
      <c r="AA250" s="270"/>
      <c r="AB250" s="270"/>
      <c r="AC250" s="270"/>
      <c r="AD250" s="270"/>
      <c r="AE250" s="270"/>
      <c r="AF250" s="270"/>
      <c r="AG250" s="270"/>
      <c r="AH250" s="270"/>
      <c r="AI250" s="270"/>
      <c r="AJ250" s="270"/>
      <c r="AK250" s="270"/>
      <c r="AL250" s="270"/>
      <c r="AM250" s="270"/>
      <c r="AN250" s="270"/>
      <c r="AO250" s="270"/>
      <c r="AP250" s="270"/>
      <c r="AQ250" s="270"/>
      <c r="AR250" s="270"/>
      <c r="AS250" s="270"/>
      <c r="AT250" s="270"/>
      <c r="AU250" s="270"/>
      <c r="AV250" s="270"/>
      <c r="AW250" s="270"/>
      <c r="AX250" s="270"/>
    </row>
    <row r="251" spans="1:50">
      <c r="A251" s="474"/>
      <c r="B251" s="270"/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0"/>
      <c r="AN251" s="270"/>
      <c r="AO251" s="270"/>
      <c r="AP251" s="270"/>
      <c r="AQ251" s="270"/>
      <c r="AR251" s="270"/>
      <c r="AS251" s="270"/>
      <c r="AT251" s="270"/>
      <c r="AU251" s="270"/>
      <c r="AV251" s="270"/>
      <c r="AW251" s="270"/>
      <c r="AX251" s="270"/>
    </row>
    <row r="252" spans="1:50">
      <c r="A252" s="474"/>
      <c r="B252" s="270"/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  <c r="AD252" s="270"/>
      <c r="AE252" s="270"/>
      <c r="AF252" s="270"/>
      <c r="AG252" s="270"/>
      <c r="AH252" s="270"/>
      <c r="AI252" s="270"/>
      <c r="AJ252" s="270"/>
      <c r="AK252" s="270"/>
      <c r="AL252" s="270"/>
      <c r="AM252" s="270"/>
      <c r="AN252" s="270"/>
      <c r="AO252" s="270"/>
      <c r="AP252" s="270"/>
      <c r="AQ252" s="270"/>
      <c r="AR252" s="270"/>
      <c r="AS252" s="270"/>
      <c r="AT252" s="270"/>
      <c r="AU252" s="270"/>
      <c r="AV252" s="270"/>
      <c r="AW252" s="270"/>
      <c r="AX252" s="270"/>
    </row>
    <row r="253" spans="1:50">
      <c r="A253" s="474"/>
      <c r="B253" s="270"/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  <c r="AA253" s="270"/>
      <c r="AB253" s="270"/>
      <c r="AC253" s="270"/>
      <c r="AD253" s="270"/>
      <c r="AE253" s="270"/>
      <c r="AF253" s="270"/>
      <c r="AG253" s="270"/>
      <c r="AH253" s="270"/>
      <c r="AI253" s="270"/>
      <c r="AJ253" s="270"/>
      <c r="AK253" s="270"/>
      <c r="AL253" s="270"/>
      <c r="AM253" s="270"/>
      <c r="AN253" s="270"/>
      <c r="AO253" s="270"/>
      <c r="AP253" s="270"/>
      <c r="AQ253" s="270"/>
      <c r="AR253" s="270"/>
      <c r="AS253" s="270"/>
      <c r="AT253" s="270"/>
      <c r="AU253" s="270"/>
      <c r="AV253" s="270"/>
      <c r="AW253" s="270"/>
      <c r="AX253" s="270"/>
    </row>
    <row r="254" spans="1:50">
      <c r="A254" s="474"/>
      <c r="B254" s="270"/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  <c r="AA254" s="270"/>
      <c r="AB254" s="270"/>
      <c r="AC254" s="270"/>
      <c r="AD254" s="270"/>
      <c r="AE254" s="270"/>
      <c r="AF254" s="270"/>
      <c r="AG254" s="270"/>
      <c r="AH254" s="270"/>
      <c r="AI254" s="270"/>
      <c r="AJ254" s="270"/>
      <c r="AK254" s="270"/>
      <c r="AL254" s="270"/>
      <c r="AM254" s="270"/>
      <c r="AN254" s="270"/>
      <c r="AO254" s="270"/>
      <c r="AP254" s="270"/>
      <c r="AQ254" s="270"/>
      <c r="AR254" s="270"/>
      <c r="AS254" s="270"/>
      <c r="AT254" s="270"/>
      <c r="AU254" s="270"/>
      <c r="AV254" s="270"/>
      <c r="AW254" s="270"/>
      <c r="AX254" s="270"/>
    </row>
    <row r="255" spans="1:50">
      <c r="A255" s="474"/>
      <c r="B255" s="270"/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  <c r="X255" s="270"/>
      <c r="Y255" s="270"/>
      <c r="Z255" s="270"/>
      <c r="AA255" s="270"/>
      <c r="AB255" s="270"/>
      <c r="AC255" s="270"/>
      <c r="AD255" s="270"/>
      <c r="AE255" s="270"/>
      <c r="AF255" s="270"/>
      <c r="AG255" s="270"/>
      <c r="AH255" s="270"/>
      <c r="AI255" s="270"/>
      <c r="AJ255" s="270"/>
      <c r="AK255" s="270"/>
      <c r="AL255" s="270"/>
      <c r="AM255" s="270"/>
      <c r="AN255" s="270"/>
      <c r="AO255" s="270"/>
      <c r="AP255" s="270"/>
      <c r="AQ255" s="270"/>
      <c r="AR255" s="270"/>
      <c r="AS255" s="270"/>
      <c r="AT255" s="270"/>
      <c r="AU255" s="270"/>
      <c r="AV255" s="270"/>
      <c r="AW255" s="270"/>
      <c r="AX255" s="270"/>
    </row>
    <row r="256" spans="1:50">
      <c r="A256" s="474"/>
      <c r="B256" s="270"/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  <c r="X256" s="270"/>
      <c r="Y256" s="270"/>
      <c r="Z256" s="270"/>
      <c r="AA256" s="270"/>
      <c r="AB256" s="270"/>
      <c r="AC256" s="270"/>
      <c r="AD256" s="270"/>
      <c r="AE256" s="270"/>
      <c r="AF256" s="270"/>
      <c r="AG256" s="270"/>
      <c r="AH256" s="270"/>
      <c r="AI256" s="270"/>
      <c r="AJ256" s="270"/>
      <c r="AK256" s="270"/>
      <c r="AL256" s="270"/>
      <c r="AM256" s="270"/>
      <c r="AN256" s="270"/>
      <c r="AO256" s="270"/>
      <c r="AP256" s="270"/>
      <c r="AQ256" s="270"/>
      <c r="AR256" s="270"/>
      <c r="AS256" s="270"/>
      <c r="AT256" s="270"/>
      <c r="AU256" s="270"/>
      <c r="AV256" s="270"/>
      <c r="AW256" s="270"/>
      <c r="AX256" s="270"/>
    </row>
    <row r="257" spans="1:50">
      <c r="A257" s="474"/>
      <c r="B257" s="270"/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  <c r="X257" s="270"/>
      <c r="Y257" s="270"/>
      <c r="Z257" s="270"/>
      <c r="AA257" s="270"/>
      <c r="AB257" s="270"/>
      <c r="AC257" s="270"/>
      <c r="AD257" s="270"/>
      <c r="AE257" s="270"/>
      <c r="AF257" s="270"/>
      <c r="AG257" s="270"/>
      <c r="AH257" s="270"/>
      <c r="AI257" s="270"/>
      <c r="AJ257" s="270"/>
      <c r="AK257" s="270"/>
      <c r="AL257" s="270"/>
      <c r="AM257" s="270"/>
      <c r="AN257" s="270"/>
      <c r="AO257" s="270"/>
      <c r="AP257" s="270"/>
      <c r="AQ257" s="270"/>
      <c r="AR257" s="270"/>
      <c r="AS257" s="270"/>
      <c r="AT257" s="270"/>
      <c r="AU257" s="270"/>
      <c r="AV257" s="270"/>
      <c r="AW257" s="270"/>
      <c r="AX257" s="270"/>
    </row>
    <row r="258" spans="1:50">
      <c r="A258" s="474"/>
      <c r="B258" s="270"/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  <c r="X258" s="270"/>
      <c r="Y258" s="270"/>
      <c r="Z258" s="270"/>
      <c r="AA258" s="270"/>
      <c r="AB258" s="270"/>
      <c r="AC258" s="270"/>
      <c r="AD258" s="270"/>
      <c r="AE258" s="270"/>
      <c r="AF258" s="270"/>
      <c r="AG258" s="270"/>
      <c r="AH258" s="270"/>
      <c r="AI258" s="270"/>
      <c r="AJ258" s="270"/>
      <c r="AK258" s="270"/>
      <c r="AL258" s="270"/>
      <c r="AM258" s="270"/>
      <c r="AN258" s="270"/>
      <c r="AO258" s="270"/>
      <c r="AP258" s="270"/>
      <c r="AQ258" s="270"/>
      <c r="AR258" s="270"/>
      <c r="AS258" s="270"/>
      <c r="AT258" s="270"/>
      <c r="AU258" s="270"/>
      <c r="AV258" s="270"/>
      <c r="AW258" s="270"/>
      <c r="AX258" s="270"/>
    </row>
    <row r="259" spans="1:50">
      <c r="A259" s="474"/>
      <c r="B259" s="270"/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  <c r="X259" s="270"/>
      <c r="Y259" s="270"/>
      <c r="Z259" s="270"/>
      <c r="AA259" s="270"/>
      <c r="AB259" s="270"/>
      <c r="AC259" s="270"/>
      <c r="AD259" s="270"/>
      <c r="AE259" s="270"/>
      <c r="AF259" s="270"/>
      <c r="AG259" s="270"/>
      <c r="AH259" s="270"/>
      <c r="AI259" s="270"/>
      <c r="AJ259" s="270"/>
      <c r="AK259" s="270"/>
      <c r="AL259" s="270"/>
      <c r="AM259" s="270"/>
      <c r="AN259" s="270"/>
      <c r="AO259" s="270"/>
      <c r="AP259" s="270"/>
      <c r="AQ259" s="270"/>
      <c r="AR259" s="270"/>
      <c r="AS259" s="270"/>
      <c r="AT259" s="270"/>
      <c r="AU259" s="270"/>
      <c r="AV259" s="270"/>
      <c r="AW259" s="270"/>
      <c r="AX259" s="270"/>
    </row>
    <row r="260" spans="1:50">
      <c r="A260" s="474"/>
      <c r="B260" s="270"/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  <c r="X260" s="270"/>
      <c r="Y260" s="270"/>
      <c r="Z260" s="270"/>
      <c r="AA260" s="270"/>
      <c r="AB260" s="270"/>
      <c r="AC260" s="270"/>
      <c r="AD260" s="270"/>
      <c r="AE260" s="270"/>
      <c r="AF260" s="270"/>
      <c r="AG260" s="270"/>
      <c r="AH260" s="270"/>
      <c r="AI260" s="270"/>
      <c r="AJ260" s="270"/>
      <c r="AK260" s="270"/>
      <c r="AL260" s="270"/>
      <c r="AM260" s="270"/>
      <c r="AN260" s="270"/>
      <c r="AO260" s="270"/>
      <c r="AP260" s="270"/>
      <c r="AQ260" s="270"/>
      <c r="AR260" s="270"/>
      <c r="AS260" s="270"/>
      <c r="AT260" s="270"/>
      <c r="AU260" s="270"/>
      <c r="AV260" s="270"/>
      <c r="AW260" s="270"/>
      <c r="AX260" s="270"/>
    </row>
    <row r="261" spans="1:50">
      <c r="A261" s="474"/>
      <c r="B261" s="270"/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  <c r="X261" s="270"/>
      <c r="Y261" s="270"/>
      <c r="Z261" s="270"/>
      <c r="AA261" s="270"/>
      <c r="AB261" s="270"/>
      <c r="AC261" s="270"/>
      <c r="AD261" s="270"/>
      <c r="AE261" s="270"/>
      <c r="AF261" s="270"/>
      <c r="AG261" s="270"/>
      <c r="AH261" s="270"/>
      <c r="AI261" s="270"/>
      <c r="AJ261" s="270"/>
      <c r="AK261" s="270"/>
      <c r="AL261" s="270"/>
      <c r="AM261" s="270"/>
      <c r="AN261" s="270"/>
      <c r="AO261" s="270"/>
      <c r="AP261" s="270"/>
      <c r="AQ261" s="270"/>
      <c r="AR261" s="270"/>
      <c r="AS261" s="270"/>
      <c r="AT261" s="270"/>
      <c r="AU261" s="270"/>
      <c r="AV261" s="270"/>
      <c r="AW261" s="270"/>
      <c r="AX261" s="270"/>
    </row>
    <row r="262" spans="1:50">
      <c r="A262" s="474"/>
      <c r="B262" s="270"/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  <c r="X262" s="270"/>
      <c r="Y262" s="270"/>
      <c r="Z262" s="270"/>
      <c r="AA262" s="270"/>
      <c r="AB262" s="270"/>
      <c r="AC262" s="270"/>
      <c r="AD262" s="270"/>
      <c r="AE262" s="270"/>
      <c r="AF262" s="270"/>
      <c r="AG262" s="270"/>
      <c r="AH262" s="270"/>
      <c r="AI262" s="270"/>
      <c r="AJ262" s="270"/>
      <c r="AK262" s="270"/>
      <c r="AL262" s="270"/>
      <c r="AM262" s="270"/>
      <c r="AN262" s="270"/>
      <c r="AO262" s="270"/>
      <c r="AP262" s="270"/>
      <c r="AQ262" s="270"/>
      <c r="AR262" s="270"/>
      <c r="AS262" s="270"/>
      <c r="AT262" s="270"/>
      <c r="AU262" s="270"/>
      <c r="AV262" s="270"/>
      <c r="AW262" s="270"/>
      <c r="AX262" s="270"/>
    </row>
    <row r="263" spans="1:50">
      <c r="A263" s="474"/>
      <c r="B263" s="270"/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  <c r="X263" s="270"/>
      <c r="Y263" s="270"/>
      <c r="Z263" s="270"/>
      <c r="AA263" s="270"/>
      <c r="AB263" s="270"/>
      <c r="AC263" s="270"/>
      <c r="AD263" s="270"/>
      <c r="AE263" s="270"/>
      <c r="AF263" s="270"/>
      <c r="AG263" s="270"/>
      <c r="AH263" s="270"/>
      <c r="AI263" s="270"/>
      <c r="AJ263" s="270"/>
      <c r="AK263" s="270"/>
      <c r="AL263" s="270"/>
      <c r="AM263" s="270"/>
      <c r="AN263" s="270"/>
      <c r="AO263" s="270"/>
      <c r="AP263" s="270"/>
      <c r="AQ263" s="270"/>
      <c r="AR263" s="270"/>
      <c r="AS263" s="270"/>
      <c r="AT263" s="270"/>
      <c r="AU263" s="270"/>
      <c r="AV263" s="270"/>
      <c r="AW263" s="270"/>
      <c r="AX263" s="270"/>
    </row>
    <row r="264" spans="1:50">
      <c r="A264" s="474"/>
      <c r="B264" s="270"/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  <c r="X264" s="270"/>
      <c r="Y264" s="270"/>
      <c r="Z264" s="270"/>
      <c r="AA264" s="270"/>
      <c r="AB264" s="270"/>
      <c r="AC264" s="270"/>
      <c r="AD264" s="270"/>
      <c r="AE264" s="270"/>
      <c r="AF264" s="270"/>
      <c r="AG264" s="270"/>
      <c r="AH264" s="270"/>
      <c r="AI264" s="270"/>
      <c r="AJ264" s="270"/>
      <c r="AK264" s="270"/>
      <c r="AL264" s="270"/>
      <c r="AM264" s="270"/>
      <c r="AN264" s="270"/>
      <c r="AO264" s="270"/>
      <c r="AP264" s="270"/>
      <c r="AQ264" s="270"/>
      <c r="AR264" s="270"/>
      <c r="AS264" s="270"/>
      <c r="AT264" s="270"/>
      <c r="AU264" s="270"/>
      <c r="AV264" s="270"/>
      <c r="AW264" s="270"/>
      <c r="AX264" s="270"/>
    </row>
    <row r="265" spans="1:50">
      <c r="A265" s="474"/>
      <c r="B265" s="270"/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  <c r="X265" s="270"/>
      <c r="Y265" s="270"/>
      <c r="Z265" s="270"/>
      <c r="AA265" s="270"/>
      <c r="AB265" s="270"/>
      <c r="AC265" s="270"/>
      <c r="AD265" s="270"/>
      <c r="AE265" s="270"/>
      <c r="AF265" s="270"/>
      <c r="AG265" s="270"/>
      <c r="AH265" s="270"/>
      <c r="AI265" s="270"/>
      <c r="AJ265" s="270"/>
      <c r="AK265" s="270"/>
      <c r="AL265" s="270"/>
      <c r="AM265" s="270"/>
      <c r="AN265" s="270"/>
      <c r="AO265" s="270"/>
      <c r="AP265" s="270"/>
      <c r="AQ265" s="270"/>
      <c r="AR265" s="270"/>
      <c r="AS265" s="270"/>
      <c r="AT265" s="270"/>
      <c r="AU265" s="270"/>
      <c r="AV265" s="270"/>
      <c r="AW265" s="270"/>
      <c r="AX265" s="270"/>
    </row>
    <row r="266" spans="1:50">
      <c r="A266" s="474"/>
      <c r="B266" s="270"/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  <c r="O266" s="270"/>
      <c r="P266" s="270"/>
      <c r="Q266" s="270"/>
      <c r="R266" s="270"/>
      <c r="S266" s="270"/>
      <c r="T266" s="270"/>
      <c r="U266" s="270"/>
      <c r="V266" s="270"/>
      <c r="W266" s="270"/>
      <c r="X266" s="270"/>
      <c r="Y266" s="270"/>
      <c r="Z266" s="270"/>
      <c r="AA266" s="270"/>
      <c r="AB266" s="270"/>
      <c r="AC266" s="270"/>
      <c r="AD266" s="270"/>
      <c r="AE266" s="270"/>
      <c r="AF266" s="270"/>
      <c r="AG266" s="270"/>
      <c r="AH266" s="270"/>
      <c r="AI266" s="270"/>
      <c r="AJ266" s="270"/>
      <c r="AK266" s="270"/>
      <c r="AL266" s="270"/>
      <c r="AM266" s="270"/>
      <c r="AN266" s="270"/>
      <c r="AO266" s="270"/>
      <c r="AP266" s="270"/>
      <c r="AQ266" s="270"/>
      <c r="AR266" s="270"/>
      <c r="AS266" s="270"/>
      <c r="AT266" s="270"/>
      <c r="AU266" s="270"/>
      <c r="AV266" s="270"/>
      <c r="AW266" s="270"/>
      <c r="AX266" s="270"/>
    </row>
    <row r="267" spans="1:50">
      <c r="A267" s="474"/>
      <c r="B267" s="270"/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  <c r="X267" s="270"/>
      <c r="Y267" s="270"/>
      <c r="Z267" s="270"/>
      <c r="AA267" s="270"/>
      <c r="AB267" s="270"/>
      <c r="AC267" s="270"/>
      <c r="AD267" s="270"/>
      <c r="AE267" s="270"/>
      <c r="AF267" s="270"/>
      <c r="AG267" s="270"/>
      <c r="AH267" s="270"/>
      <c r="AI267" s="270"/>
      <c r="AJ267" s="270"/>
      <c r="AK267" s="270"/>
      <c r="AL267" s="270"/>
      <c r="AM267" s="270"/>
      <c r="AN267" s="270"/>
      <c r="AO267" s="270"/>
      <c r="AP267" s="270"/>
      <c r="AQ267" s="270"/>
      <c r="AR267" s="270"/>
      <c r="AS267" s="270"/>
      <c r="AT267" s="270"/>
      <c r="AU267" s="270"/>
      <c r="AV267" s="270"/>
      <c r="AW267" s="270"/>
      <c r="AX267" s="270"/>
    </row>
    <row r="268" spans="1:50">
      <c r="A268" s="474"/>
      <c r="B268" s="270"/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  <c r="X268" s="270"/>
      <c r="Y268" s="270"/>
      <c r="Z268" s="270"/>
      <c r="AA268" s="270"/>
      <c r="AB268" s="270"/>
      <c r="AC268" s="270"/>
      <c r="AD268" s="270"/>
      <c r="AE268" s="270"/>
      <c r="AF268" s="270"/>
      <c r="AG268" s="270"/>
      <c r="AH268" s="270"/>
      <c r="AI268" s="270"/>
      <c r="AJ268" s="270"/>
      <c r="AK268" s="270"/>
      <c r="AL268" s="270"/>
      <c r="AM268" s="270"/>
      <c r="AN268" s="270"/>
      <c r="AO268" s="270"/>
      <c r="AP268" s="270"/>
      <c r="AQ268" s="270"/>
      <c r="AR268" s="270"/>
      <c r="AS268" s="270"/>
      <c r="AT268" s="270"/>
      <c r="AU268" s="270"/>
      <c r="AV268" s="270"/>
      <c r="AW268" s="270"/>
      <c r="AX268" s="270"/>
    </row>
    <row r="269" spans="1:50">
      <c r="A269" s="474"/>
      <c r="B269" s="270"/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  <c r="O269" s="270"/>
      <c r="P269" s="270"/>
      <c r="Q269" s="270"/>
      <c r="R269" s="270"/>
      <c r="S269" s="270"/>
      <c r="T269" s="270"/>
      <c r="U269" s="270"/>
      <c r="V269" s="270"/>
      <c r="W269" s="270"/>
      <c r="X269" s="270"/>
      <c r="Y269" s="270"/>
      <c r="Z269" s="270"/>
      <c r="AA269" s="270"/>
      <c r="AB269" s="270"/>
      <c r="AC269" s="270"/>
      <c r="AD269" s="270"/>
      <c r="AE269" s="270"/>
      <c r="AF269" s="270"/>
      <c r="AG269" s="270"/>
      <c r="AH269" s="270"/>
      <c r="AI269" s="270"/>
      <c r="AJ269" s="270"/>
      <c r="AK269" s="270"/>
      <c r="AL269" s="270"/>
      <c r="AM269" s="270"/>
      <c r="AN269" s="270"/>
      <c r="AO269" s="270"/>
      <c r="AP269" s="270"/>
      <c r="AQ269" s="270"/>
      <c r="AR269" s="270"/>
      <c r="AS269" s="270"/>
      <c r="AT269" s="270"/>
      <c r="AU269" s="270"/>
      <c r="AV269" s="270"/>
      <c r="AW269" s="270"/>
      <c r="AX269" s="270"/>
    </row>
    <row r="270" spans="1:50">
      <c r="A270" s="474"/>
      <c r="B270" s="270"/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  <c r="O270" s="270"/>
      <c r="P270" s="270"/>
      <c r="Q270" s="270"/>
      <c r="R270" s="270"/>
      <c r="S270" s="270"/>
      <c r="T270" s="270"/>
      <c r="U270" s="270"/>
      <c r="V270" s="270"/>
      <c r="W270" s="270"/>
      <c r="X270" s="270"/>
      <c r="Y270" s="270"/>
      <c r="Z270" s="270"/>
      <c r="AA270" s="270"/>
      <c r="AB270" s="270"/>
      <c r="AC270" s="270"/>
      <c r="AD270" s="270"/>
      <c r="AE270" s="270"/>
      <c r="AF270" s="270"/>
      <c r="AG270" s="270"/>
      <c r="AH270" s="270"/>
      <c r="AI270" s="270"/>
      <c r="AJ270" s="270"/>
      <c r="AK270" s="270"/>
      <c r="AL270" s="270"/>
      <c r="AM270" s="270"/>
      <c r="AN270" s="270"/>
      <c r="AO270" s="270"/>
      <c r="AP270" s="270"/>
      <c r="AQ270" s="270"/>
      <c r="AR270" s="270"/>
      <c r="AS270" s="270"/>
      <c r="AT270" s="270"/>
      <c r="AU270" s="270"/>
      <c r="AV270" s="270"/>
      <c r="AW270" s="270"/>
      <c r="AX270" s="270"/>
    </row>
    <row r="271" spans="1:50">
      <c r="A271" s="474"/>
      <c r="B271" s="270"/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  <c r="R271" s="270"/>
      <c r="S271" s="270"/>
      <c r="T271" s="270"/>
      <c r="U271" s="270"/>
      <c r="V271" s="270"/>
      <c r="W271" s="270"/>
      <c r="X271" s="270"/>
      <c r="Y271" s="270"/>
      <c r="Z271" s="270"/>
      <c r="AA271" s="270"/>
      <c r="AB271" s="270"/>
      <c r="AC271" s="270"/>
      <c r="AD271" s="270"/>
      <c r="AE271" s="270"/>
      <c r="AF271" s="270"/>
      <c r="AG271" s="270"/>
      <c r="AH271" s="270"/>
      <c r="AI271" s="270"/>
      <c r="AJ271" s="270"/>
      <c r="AK271" s="270"/>
      <c r="AL271" s="270"/>
      <c r="AM271" s="270"/>
      <c r="AN271" s="270"/>
      <c r="AO271" s="270"/>
      <c r="AP271" s="270"/>
      <c r="AQ271" s="270"/>
      <c r="AR271" s="270"/>
      <c r="AS271" s="270"/>
      <c r="AT271" s="270"/>
      <c r="AU271" s="270"/>
      <c r="AV271" s="270"/>
      <c r="AW271" s="270"/>
      <c r="AX271" s="270"/>
    </row>
    <row r="272" spans="1:50">
      <c r="A272" s="474"/>
      <c r="B272" s="270"/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  <c r="X272" s="270"/>
      <c r="Y272" s="270"/>
      <c r="Z272" s="270"/>
      <c r="AA272" s="270"/>
      <c r="AB272" s="270"/>
      <c r="AC272" s="270"/>
      <c r="AD272" s="270"/>
      <c r="AE272" s="270"/>
      <c r="AF272" s="270"/>
      <c r="AG272" s="270"/>
      <c r="AH272" s="270"/>
      <c r="AI272" s="270"/>
      <c r="AJ272" s="270"/>
      <c r="AK272" s="270"/>
      <c r="AL272" s="270"/>
      <c r="AM272" s="270"/>
      <c r="AN272" s="270"/>
      <c r="AO272" s="270"/>
      <c r="AP272" s="270"/>
      <c r="AQ272" s="270"/>
      <c r="AR272" s="270"/>
      <c r="AS272" s="270"/>
      <c r="AT272" s="270"/>
      <c r="AU272" s="270"/>
      <c r="AV272" s="270"/>
      <c r="AW272" s="270"/>
      <c r="AX272" s="270"/>
    </row>
    <row r="273" spans="1:50">
      <c r="A273" s="474"/>
      <c r="B273" s="270"/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  <c r="X273" s="270"/>
      <c r="Y273" s="270"/>
      <c r="Z273" s="270"/>
      <c r="AA273" s="270"/>
      <c r="AB273" s="270"/>
      <c r="AC273" s="270"/>
      <c r="AD273" s="270"/>
      <c r="AE273" s="270"/>
      <c r="AF273" s="270"/>
      <c r="AG273" s="270"/>
      <c r="AH273" s="270"/>
      <c r="AI273" s="270"/>
      <c r="AJ273" s="270"/>
      <c r="AK273" s="270"/>
      <c r="AL273" s="270"/>
      <c r="AM273" s="270"/>
      <c r="AN273" s="270"/>
      <c r="AO273" s="270"/>
      <c r="AP273" s="270"/>
      <c r="AQ273" s="270"/>
      <c r="AR273" s="270"/>
      <c r="AS273" s="270"/>
      <c r="AT273" s="270"/>
      <c r="AU273" s="270"/>
      <c r="AV273" s="270"/>
      <c r="AW273" s="270"/>
      <c r="AX273" s="270"/>
    </row>
    <row r="274" spans="1:50">
      <c r="A274" s="474"/>
      <c r="B274" s="270"/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  <c r="X274" s="270"/>
      <c r="Y274" s="270"/>
      <c r="Z274" s="270"/>
      <c r="AA274" s="270"/>
      <c r="AB274" s="270"/>
      <c r="AC274" s="270"/>
      <c r="AD274" s="270"/>
      <c r="AE274" s="270"/>
      <c r="AF274" s="270"/>
      <c r="AG274" s="270"/>
      <c r="AH274" s="270"/>
      <c r="AI274" s="270"/>
      <c r="AJ274" s="270"/>
      <c r="AK274" s="270"/>
      <c r="AL274" s="270"/>
      <c r="AM274" s="270"/>
      <c r="AN274" s="270"/>
      <c r="AO274" s="270"/>
      <c r="AP274" s="270"/>
      <c r="AQ274" s="270"/>
      <c r="AR274" s="270"/>
      <c r="AS274" s="270"/>
      <c r="AT274" s="270"/>
      <c r="AU274" s="270"/>
      <c r="AV274" s="270"/>
      <c r="AW274" s="270"/>
      <c r="AX274" s="270"/>
    </row>
    <row r="275" spans="1:50">
      <c r="A275" s="474"/>
      <c r="B275" s="270"/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  <c r="X275" s="270"/>
      <c r="Y275" s="270"/>
      <c r="Z275" s="270"/>
      <c r="AA275" s="270"/>
      <c r="AB275" s="270"/>
      <c r="AC275" s="270"/>
      <c r="AD275" s="270"/>
      <c r="AE275" s="270"/>
      <c r="AF275" s="270"/>
      <c r="AG275" s="270"/>
      <c r="AH275" s="270"/>
      <c r="AI275" s="270"/>
      <c r="AJ275" s="270"/>
      <c r="AK275" s="270"/>
      <c r="AL275" s="270"/>
      <c r="AM275" s="270"/>
      <c r="AN275" s="270"/>
      <c r="AO275" s="270"/>
      <c r="AP275" s="270"/>
      <c r="AQ275" s="270"/>
      <c r="AR275" s="270"/>
      <c r="AS275" s="270"/>
      <c r="AT275" s="270"/>
      <c r="AU275" s="270"/>
      <c r="AV275" s="270"/>
      <c r="AW275" s="270"/>
      <c r="AX275" s="270"/>
    </row>
    <row r="276" spans="1:50">
      <c r="A276" s="474"/>
      <c r="B276" s="270"/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270"/>
      <c r="Y276" s="270"/>
      <c r="Z276" s="270"/>
      <c r="AA276" s="270"/>
      <c r="AB276" s="270"/>
      <c r="AC276" s="270"/>
      <c r="AD276" s="270"/>
      <c r="AE276" s="270"/>
      <c r="AF276" s="270"/>
      <c r="AG276" s="270"/>
      <c r="AH276" s="270"/>
      <c r="AI276" s="270"/>
      <c r="AJ276" s="270"/>
      <c r="AK276" s="270"/>
      <c r="AL276" s="270"/>
      <c r="AM276" s="270"/>
      <c r="AN276" s="270"/>
      <c r="AO276" s="270"/>
      <c r="AP276" s="270"/>
      <c r="AQ276" s="270"/>
      <c r="AR276" s="270"/>
      <c r="AS276" s="270"/>
      <c r="AT276" s="270"/>
      <c r="AU276" s="270"/>
      <c r="AV276" s="270"/>
      <c r="AW276" s="270"/>
      <c r="AX276" s="270"/>
    </row>
    <row r="277" spans="1:50">
      <c r="A277" s="474"/>
      <c r="B277" s="270"/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  <c r="U277" s="270"/>
      <c r="V277" s="270"/>
      <c r="W277" s="270"/>
      <c r="X277" s="270"/>
      <c r="Y277" s="270"/>
      <c r="Z277" s="270"/>
      <c r="AA277" s="270"/>
      <c r="AB277" s="270"/>
      <c r="AC277" s="270"/>
      <c r="AD277" s="270"/>
      <c r="AE277" s="270"/>
      <c r="AF277" s="270"/>
      <c r="AG277" s="270"/>
      <c r="AH277" s="270"/>
      <c r="AI277" s="270"/>
      <c r="AJ277" s="270"/>
      <c r="AK277" s="270"/>
      <c r="AL277" s="270"/>
      <c r="AM277" s="270"/>
      <c r="AN277" s="270"/>
      <c r="AO277" s="270"/>
      <c r="AP277" s="270"/>
      <c r="AQ277" s="270"/>
      <c r="AR277" s="270"/>
      <c r="AS277" s="270"/>
      <c r="AT277" s="270"/>
      <c r="AU277" s="270"/>
      <c r="AV277" s="270"/>
      <c r="AW277" s="270"/>
      <c r="AX277" s="270"/>
    </row>
    <row r="278" spans="1:50">
      <c r="A278" s="474"/>
      <c r="B278" s="270"/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  <c r="O278" s="270"/>
      <c r="P278" s="270"/>
      <c r="Q278" s="270"/>
      <c r="R278" s="270"/>
      <c r="S278" s="270"/>
      <c r="T278" s="270"/>
      <c r="U278" s="270"/>
      <c r="V278" s="270"/>
      <c r="W278" s="270"/>
      <c r="X278" s="270"/>
      <c r="Y278" s="270"/>
      <c r="Z278" s="270"/>
      <c r="AA278" s="270"/>
      <c r="AB278" s="270"/>
      <c r="AC278" s="270"/>
      <c r="AD278" s="270"/>
      <c r="AE278" s="270"/>
      <c r="AF278" s="270"/>
      <c r="AG278" s="270"/>
      <c r="AH278" s="270"/>
      <c r="AI278" s="270"/>
      <c r="AJ278" s="270"/>
      <c r="AK278" s="270"/>
      <c r="AL278" s="270"/>
      <c r="AM278" s="270"/>
      <c r="AN278" s="270"/>
      <c r="AO278" s="270"/>
      <c r="AP278" s="270"/>
      <c r="AQ278" s="270"/>
      <c r="AR278" s="270"/>
      <c r="AS278" s="270"/>
      <c r="AT278" s="270"/>
      <c r="AU278" s="270"/>
      <c r="AV278" s="270"/>
      <c r="AW278" s="270"/>
      <c r="AX278" s="270"/>
    </row>
    <row r="279" spans="1:50">
      <c r="A279" s="474"/>
      <c r="B279" s="270"/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  <c r="X279" s="270"/>
      <c r="Y279" s="270"/>
      <c r="Z279" s="270"/>
      <c r="AA279" s="270"/>
      <c r="AB279" s="270"/>
      <c r="AC279" s="270"/>
      <c r="AD279" s="270"/>
      <c r="AE279" s="270"/>
      <c r="AF279" s="270"/>
      <c r="AG279" s="270"/>
      <c r="AH279" s="270"/>
      <c r="AI279" s="270"/>
      <c r="AJ279" s="270"/>
      <c r="AK279" s="270"/>
      <c r="AL279" s="270"/>
      <c r="AM279" s="270"/>
      <c r="AN279" s="270"/>
      <c r="AO279" s="270"/>
      <c r="AP279" s="270"/>
      <c r="AQ279" s="270"/>
      <c r="AR279" s="270"/>
      <c r="AS279" s="270"/>
      <c r="AT279" s="270"/>
      <c r="AU279" s="270"/>
      <c r="AV279" s="270"/>
      <c r="AW279" s="270"/>
      <c r="AX279" s="270"/>
    </row>
    <row r="280" spans="1:50">
      <c r="A280" s="474"/>
      <c r="B280" s="270"/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  <c r="O280" s="270"/>
      <c r="P280" s="270"/>
      <c r="Q280" s="270"/>
      <c r="R280" s="270"/>
      <c r="S280" s="270"/>
      <c r="T280" s="270"/>
      <c r="U280" s="270"/>
      <c r="V280" s="270"/>
      <c r="W280" s="270"/>
      <c r="X280" s="270"/>
      <c r="Y280" s="270"/>
      <c r="Z280" s="270"/>
      <c r="AA280" s="270"/>
      <c r="AB280" s="270"/>
      <c r="AC280" s="270"/>
      <c r="AD280" s="270"/>
      <c r="AE280" s="270"/>
      <c r="AF280" s="270"/>
      <c r="AG280" s="270"/>
      <c r="AH280" s="270"/>
      <c r="AI280" s="270"/>
      <c r="AJ280" s="270"/>
      <c r="AK280" s="270"/>
      <c r="AL280" s="270"/>
      <c r="AM280" s="270"/>
      <c r="AN280" s="270"/>
      <c r="AO280" s="270"/>
      <c r="AP280" s="270"/>
      <c r="AQ280" s="270"/>
      <c r="AR280" s="270"/>
      <c r="AS280" s="270"/>
      <c r="AT280" s="270"/>
      <c r="AU280" s="270"/>
      <c r="AV280" s="270"/>
      <c r="AW280" s="270"/>
      <c r="AX280" s="270"/>
    </row>
    <row r="281" spans="1:50">
      <c r="A281" s="474"/>
      <c r="B281" s="270"/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  <c r="O281" s="270"/>
      <c r="P281" s="270"/>
      <c r="Q281" s="270"/>
      <c r="R281" s="270"/>
      <c r="S281" s="270"/>
      <c r="T281" s="270"/>
      <c r="U281" s="270"/>
      <c r="V281" s="270"/>
      <c r="W281" s="270"/>
      <c r="X281" s="270"/>
      <c r="Y281" s="270"/>
      <c r="Z281" s="270"/>
      <c r="AA281" s="270"/>
      <c r="AB281" s="270"/>
      <c r="AC281" s="270"/>
      <c r="AD281" s="270"/>
      <c r="AE281" s="270"/>
      <c r="AF281" s="270"/>
      <c r="AG281" s="270"/>
      <c r="AH281" s="270"/>
      <c r="AI281" s="270"/>
      <c r="AJ281" s="270"/>
      <c r="AK281" s="270"/>
      <c r="AL281" s="270"/>
      <c r="AM281" s="270"/>
      <c r="AN281" s="270"/>
      <c r="AO281" s="270"/>
      <c r="AP281" s="270"/>
      <c r="AQ281" s="270"/>
      <c r="AR281" s="270"/>
      <c r="AS281" s="270"/>
      <c r="AT281" s="270"/>
      <c r="AU281" s="270"/>
      <c r="AV281" s="270"/>
      <c r="AW281" s="270"/>
      <c r="AX281" s="270"/>
    </row>
    <row r="282" spans="1:50">
      <c r="A282" s="474"/>
      <c r="B282" s="270"/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  <c r="X282" s="270"/>
      <c r="Y282" s="270"/>
      <c r="Z282" s="270"/>
      <c r="AA282" s="270"/>
      <c r="AB282" s="270"/>
      <c r="AC282" s="270"/>
      <c r="AD282" s="270"/>
      <c r="AE282" s="270"/>
      <c r="AF282" s="270"/>
      <c r="AG282" s="270"/>
      <c r="AH282" s="270"/>
      <c r="AI282" s="270"/>
      <c r="AJ282" s="270"/>
      <c r="AK282" s="270"/>
      <c r="AL282" s="270"/>
      <c r="AM282" s="270"/>
      <c r="AN282" s="270"/>
      <c r="AO282" s="270"/>
      <c r="AP282" s="270"/>
      <c r="AQ282" s="270"/>
      <c r="AR282" s="270"/>
      <c r="AS282" s="270"/>
      <c r="AT282" s="270"/>
      <c r="AU282" s="270"/>
      <c r="AV282" s="270"/>
      <c r="AW282" s="270"/>
      <c r="AX282" s="270"/>
    </row>
    <row r="283" spans="1:50">
      <c r="A283" s="474"/>
      <c r="B283" s="270"/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  <c r="X283" s="270"/>
      <c r="Y283" s="270"/>
      <c r="Z283" s="270"/>
      <c r="AA283" s="270"/>
      <c r="AB283" s="270"/>
      <c r="AC283" s="270"/>
      <c r="AD283" s="270"/>
      <c r="AE283" s="270"/>
      <c r="AF283" s="270"/>
      <c r="AG283" s="270"/>
      <c r="AH283" s="270"/>
      <c r="AI283" s="270"/>
      <c r="AJ283" s="270"/>
      <c r="AK283" s="270"/>
      <c r="AL283" s="270"/>
      <c r="AM283" s="270"/>
      <c r="AN283" s="270"/>
      <c r="AO283" s="270"/>
      <c r="AP283" s="270"/>
      <c r="AQ283" s="270"/>
      <c r="AR283" s="270"/>
      <c r="AS283" s="270"/>
      <c r="AT283" s="270"/>
      <c r="AU283" s="270"/>
      <c r="AV283" s="270"/>
      <c r="AW283" s="270"/>
      <c r="AX283" s="270"/>
    </row>
    <row r="284" spans="1:50">
      <c r="A284" s="474"/>
      <c r="B284" s="270"/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  <c r="X284" s="270"/>
      <c r="Y284" s="270"/>
      <c r="Z284" s="270"/>
      <c r="AA284" s="270"/>
      <c r="AB284" s="270"/>
      <c r="AC284" s="270"/>
      <c r="AD284" s="270"/>
      <c r="AE284" s="270"/>
      <c r="AF284" s="270"/>
      <c r="AG284" s="270"/>
      <c r="AH284" s="270"/>
      <c r="AI284" s="270"/>
      <c r="AJ284" s="270"/>
      <c r="AK284" s="270"/>
      <c r="AL284" s="270"/>
      <c r="AM284" s="270"/>
      <c r="AN284" s="270"/>
      <c r="AO284" s="270"/>
      <c r="AP284" s="270"/>
      <c r="AQ284" s="270"/>
      <c r="AR284" s="270"/>
      <c r="AS284" s="270"/>
      <c r="AT284" s="270"/>
      <c r="AU284" s="270"/>
      <c r="AV284" s="270"/>
      <c r="AW284" s="270"/>
      <c r="AX284" s="270"/>
    </row>
    <row r="285" spans="1:50">
      <c r="A285" s="474"/>
      <c r="B285" s="270"/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  <c r="X285" s="270"/>
      <c r="Y285" s="270"/>
      <c r="Z285" s="270"/>
      <c r="AA285" s="270"/>
      <c r="AB285" s="270"/>
      <c r="AC285" s="270"/>
      <c r="AD285" s="270"/>
      <c r="AE285" s="270"/>
      <c r="AF285" s="270"/>
      <c r="AG285" s="270"/>
      <c r="AH285" s="270"/>
      <c r="AI285" s="270"/>
      <c r="AJ285" s="270"/>
      <c r="AK285" s="270"/>
      <c r="AL285" s="270"/>
      <c r="AM285" s="270"/>
      <c r="AN285" s="270"/>
      <c r="AO285" s="270"/>
      <c r="AP285" s="270"/>
      <c r="AQ285" s="270"/>
      <c r="AR285" s="270"/>
      <c r="AS285" s="270"/>
      <c r="AT285" s="270"/>
      <c r="AU285" s="270"/>
      <c r="AV285" s="270"/>
      <c r="AW285" s="270"/>
      <c r="AX285" s="270"/>
    </row>
    <row r="286" spans="1:50">
      <c r="A286" s="474"/>
      <c r="B286" s="270"/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  <c r="X286" s="270"/>
      <c r="Y286" s="270"/>
      <c r="Z286" s="270"/>
      <c r="AA286" s="270"/>
      <c r="AB286" s="270"/>
      <c r="AC286" s="270"/>
      <c r="AD286" s="270"/>
      <c r="AE286" s="270"/>
      <c r="AF286" s="270"/>
      <c r="AG286" s="270"/>
      <c r="AH286" s="270"/>
      <c r="AI286" s="270"/>
      <c r="AJ286" s="270"/>
      <c r="AK286" s="270"/>
      <c r="AL286" s="270"/>
      <c r="AM286" s="270"/>
      <c r="AN286" s="270"/>
      <c r="AO286" s="270"/>
      <c r="AP286" s="270"/>
      <c r="AQ286" s="270"/>
      <c r="AR286" s="270"/>
      <c r="AS286" s="270"/>
      <c r="AT286" s="270"/>
      <c r="AU286" s="270"/>
      <c r="AV286" s="270"/>
      <c r="AW286" s="270"/>
      <c r="AX286" s="270"/>
    </row>
    <row r="287" spans="1:50">
      <c r="A287" s="474"/>
      <c r="B287" s="270"/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  <c r="X287" s="270"/>
      <c r="Y287" s="270"/>
      <c r="Z287" s="270"/>
      <c r="AA287" s="270"/>
      <c r="AB287" s="270"/>
      <c r="AC287" s="270"/>
      <c r="AD287" s="270"/>
      <c r="AE287" s="270"/>
      <c r="AF287" s="270"/>
      <c r="AG287" s="270"/>
      <c r="AH287" s="270"/>
      <c r="AI287" s="270"/>
      <c r="AJ287" s="270"/>
      <c r="AK287" s="270"/>
      <c r="AL287" s="270"/>
      <c r="AM287" s="270"/>
      <c r="AN287" s="270"/>
      <c r="AO287" s="270"/>
      <c r="AP287" s="270"/>
      <c r="AQ287" s="270"/>
      <c r="AR287" s="270"/>
      <c r="AS287" s="270"/>
      <c r="AT287" s="270"/>
      <c r="AU287" s="270"/>
      <c r="AV287" s="270"/>
      <c r="AW287" s="270"/>
      <c r="AX287" s="270"/>
    </row>
    <row r="288" spans="1:50">
      <c r="A288" s="474"/>
      <c r="B288" s="270"/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  <c r="X288" s="270"/>
      <c r="Y288" s="270"/>
      <c r="Z288" s="270"/>
      <c r="AA288" s="270"/>
      <c r="AB288" s="270"/>
      <c r="AC288" s="270"/>
      <c r="AD288" s="270"/>
      <c r="AE288" s="270"/>
      <c r="AF288" s="270"/>
      <c r="AG288" s="270"/>
      <c r="AH288" s="270"/>
      <c r="AI288" s="270"/>
      <c r="AJ288" s="270"/>
      <c r="AK288" s="270"/>
      <c r="AL288" s="270"/>
      <c r="AM288" s="270"/>
      <c r="AN288" s="270"/>
      <c r="AO288" s="270"/>
      <c r="AP288" s="270"/>
      <c r="AQ288" s="270"/>
      <c r="AR288" s="270"/>
      <c r="AS288" s="270"/>
      <c r="AT288" s="270"/>
      <c r="AU288" s="270"/>
      <c r="AV288" s="270"/>
      <c r="AW288" s="270"/>
      <c r="AX288" s="270"/>
    </row>
    <row r="289" spans="1:50">
      <c r="A289" s="474"/>
      <c r="B289" s="270"/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  <c r="X289" s="270"/>
      <c r="Y289" s="270"/>
      <c r="Z289" s="270"/>
      <c r="AA289" s="270"/>
      <c r="AB289" s="270"/>
      <c r="AC289" s="270"/>
      <c r="AD289" s="270"/>
      <c r="AE289" s="270"/>
      <c r="AF289" s="270"/>
      <c r="AG289" s="270"/>
      <c r="AH289" s="270"/>
      <c r="AI289" s="270"/>
      <c r="AJ289" s="270"/>
      <c r="AK289" s="270"/>
      <c r="AL289" s="270"/>
      <c r="AM289" s="270"/>
      <c r="AN289" s="270"/>
      <c r="AO289" s="270"/>
      <c r="AP289" s="270"/>
      <c r="AQ289" s="270"/>
      <c r="AR289" s="270"/>
      <c r="AS289" s="270"/>
      <c r="AT289" s="270"/>
      <c r="AU289" s="270"/>
      <c r="AV289" s="270"/>
      <c r="AW289" s="270"/>
      <c r="AX289" s="270"/>
    </row>
    <row r="290" spans="1:50">
      <c r="A290" s="474"/>
      <c r="B290" s="270"/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  <c r="X290" s="270"/>
      <c r="Y290" s="270"/>
      <c r="Z290" s="270"/>
      <c r="AA290" s="270"/>
      <c r="AB290" s="270"/>
      <c r="AC290" s="270"/>
      <c r="AD290" s="270"/>
      <c r="AE290" s="270"/>
      <c r="AF290" s="270"/>
      <c r="AG290" s="270"/>
      <c r="AH290" s="270"/>
      <c r="AI290" s="270"/>
      <c r="AJ290" s="270"/>
      <c r="AK290" s="270"/>
      <c r="AL290" s="270"/>
      <c r="AM290" s="270"/>
      <c r="AN290" s="270"/>
      <c r="AO290" s="270"/>
      <c r="AP290" s="270"/>
      <c r="AQ290" s="270"/>
      <c r="AR290" s="270"/>
      <c r="AS290" s="270"/>
      <c r="AT290" s="270"/>
      <c r="AU290" s="270"/>
      <c r="AV290" s="270"/>
      <c r="AW290" s="270"/>
      <c r="AX290" s="270"/>
    </row>
    <row r="291" spans="1:50">
      <c r="A291" s="474"/>
      <c r="B291" s="270"/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  <c r="X291" s="270"/>
      <c r="Y291" s="270"/>
      <c r="Z291" s="270"/>
      <c r="AA291" s="270"/>
      <c r="AB291" s="270"/>
      <c r="AC291" s="270"/>
      <c r="AD291" s="270"/>
      <c r="AE291" s="270"/>
      <c r="AF291" s="270"/>
      <c r="AG291" s="270"/>
      <c r="AH291" s="270"/>
      <c r="AI291" s="270"/>
      <c r="AJ291" s="270"/>
      <c r="AK291" s="270"/>
      <c r="AL291" s="270"/>
      <c r="AM291" s="270"/>
      <c r="AN291" s="270"/>
      <c r="AO291" s="270"/>
      <c r="AP291" s="270"/>
      <c r="AQ291" s="270"/>
      <c r="AR291" s="270"/>
      <c r="AS291" s="270"/>
      <c r="AT291" s="270"/>
      <c r="AU291" s="270"/>
      <c r="AV291" s="270"/>
      <c r="AW291" s="270"/>
      <c r="AX291" s="270"/>
    </row>
    <row r="292" spans="1:50">
      <c r="A292" s="474"/>
      <c r="B292" s="270"/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  <c r="X292" s="270"/>
      <c r="Y292" s="270"/>
      <c r="Z292" s="270"/>
      <c r="AA292" s="270"/>
      <c r="AB292" s="270"/>
      <c r="AC292" s="270"/>
      <c r="AD292" s="270"/>
      <c r="AE292" s="270"/>
      <c r="AF292" s="270"/>
      <c r="AG292" s="270"/>
      <c r="AH292" s="270"/>
      <c r="AI292" s="270"/>
      <c r="AJ292" s="270"/>
      <c r="AK292" s="270"/>
      <c r="AL292" s="270"/>
      <c r="AM292" s="270"/>
      <c r="AN292" s="270"/>
      <c r="AO292" s="270"/>
      <c r="AP292" s="270"/>
      <c r="AQ292" s="270"/>
      <c r="AR292" s="270"/>
      <c r="AS292" s="270"/>
      <c r="AT292" s="270"/>
      <c r="AU292" s="270"/>
      <c r="AV292" s="270"/>
      <c r="AW292" s="270"/>
      <c r="AX292" s="270"/>
    </row>
    <row r="293" spans="1:50">
      <c r="A293" s="474"/>
      <c r="B293" s="270"/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  <c r="X293" s="270"/>
      <c r="Y293" s="270"/>
      <c r="Z293" s="270"/>
      <c r="AA293" s="270"/>
      <c r="AB293" s="270"/>
      <c r="AC293" s="270"/>
      <c r="AD293" s="270"/>
      <c r="AE293" s="270"/>
      <c r="AF293" s="270"/>
      <c r="AG293" s="270"/>
      <c r="AH293" s="270"/>
      <c r="AI293" s="270"/>
      <c r="AJ293" s="270"/>
      <c r="AK293" s="270"/>
      <c r="AL293" s="270"/>
      <c r="AM293" s="270"/>
      <c r="AN293" s="270"/>
      <c r="AO293" s="270"/>
      <c r="AP293" s="270"/>
      <c r="AQ293" s="270"/>
      <c r="AR293" s="270"/>
      <c r="AS293" s="270"/>
      <c r="AT293" s="270"/>
      <c r="AU293" s="270"/>
      <c r="AV293" s="270"/>
      <c r="AW293" s="270"/>
      <c r="AX293" s="270"/>
    </row>
    <row r="294" spans="1:50">
      <c r="A294" s="474"/>
      <c r="B294" s="270"/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  <c r="X294" s="270"/>
      <c r="Y294" s="270"/>
      <c r="Z294" s="270"/>
      <c r="AA294" s="270"/>
      <c r="AB294" s="270"/>
      <c r="AC294" s="270"/>
      <c r="AD294" s="270"/>
      <c r="AE294" s="270"/>
      <c r="AF294" s="270"/>
      <c r="AG294" s="270"/>
      <c r="AH294" s="270"/>
      <c r="AI294" s="270"/>
      <c r="AJ294" s="270"/>
      <c r="AK294" s="270"/>
      <c r="AL294" s="270"/>
      <c r="AM294" s="270"/>
      <c r="AN294" s="270"/>
      <c r="AO294" s="270"/>
      <c r="AP294" s="270"/>
      <c r="AQ294" s="270"/>
      <c r="AR294" s="270"/>
      <c r="AS294" s="270"/>
      <c r="AT294" s="270"/>
      <c r="AU294" s="270"/>
      <c r="AV294" s="270"/>
      <c r="AW294" s="270"/>
      <c r="AX294" s="270"/>
    </row>
    <row r="295" spans="1:50">
      <c r="A295" s="474"/>
      <c r="B295" s="270"/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  <c r="X295" s="270"/>
      <c r="Y295" s="270"/>
      <c r="Z295" s="270"/>
      <c r="AA295" s="270"/>
      <c r="AB295" s="270"/>
      <c r="AC295" s="270"/>
      <c r="AD295" s="270"/>
      <c r="AE295" s="270"/>
      <c r="AF295" s="270"/>
      <c r="AG295" s="270"/>
      <c r="AH295" s="270"/>
      <c r="AI295" s="270"/>
      <c r="AJ295" s="270"/>
      <c r="AK295" s="270"/>
      <c r="AL295" s="270"/>
      <c r="AM295" s="270"/>
      <c r="AN295" s="270"/>
      <c r="AO295" s="270"/>
      <c r="AP295" s="270"/>
      <c r="AQ295" s="270"/>
      <c r="AR295" s="270"/>
      <c r="AS295" s="270"/>
      <c r="AT295" s="270"/>
      <c r="AU295" s="270"/>
      <c r="AV295" s="270"/>
      <c r="AW295" s="270"/>
      <c r="AX295" s="270"/>
    </row>
    <row r="296" spans="1:50">
      <c r="A296" s="474"/>
      <c r="B296" s="270"/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  <c r="X296" s="270"/>
      <c r="Y296" s="270"/>
      <c r="Z296" s="270"/>
      <c r="AA296" s="270"/>
      <c r="AB296" s="270"/>
      <c r="AC296" s="270"/>
      <c r="AD296" s="270"/>
      <c r="AE296" s="270"/>
      <c r="AF296" s="270"/>
      <c r="AG296" s="270"/>
      <c r="AH296" s="270"/>
      <c r="AI296" s="270"/>
      <c r="AJ296" s="270"/>
      <c r="AK296" s="270"/>
      <c r="AL296" s="270"/>
      <c r="AM296" s="270"/>
      <c r="AN296" s="270"/>
      <c r="AO296" s="270"/>
      <c r="AP296" s="270"/>
      <c r="AQ296" s="270"/>
      <c r="AR296" s="270"/>
      <c r="AS296" s="270"/>
      <c r="AT296" s="270"/>
      <c r="AU296" s="270"/>
      <c r="AV296" s="270"/>
      <c r="AW296" s="270"/>
      <c r="AX296" s="270"/>
    </row>
    <row r="297" spans="1:50">
      <c r="A297" s="474"/>
      <c r="B297" s="270"/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  <c r="X297" s="270"/>
      <c r="Y297" s="270"/>
      <c r="Z297" s="270"/>
      <c r="AA297" s="270"/>
      <c r="AB297" s="270"/>
      <c r="AC297" s="270"/>
      <c r="AD297" s="270"/>
      <c r="AE297" s="270"/>
      <c r="AF297" s="270"/>
      <c r="AG297" s="270"/>
      <c r="AH297" s="270"/>
      <c r="AI297" s="270"/>
      <c r="AJ297" s="270"/>
      <c r="AK297" s="270"/>
      <c r="AL297" s="270"/>
      <c r="AM297" s="270"/>
      <c r="AN297" s="270"/>
      <c r="AO297" s="270"/>
      <c r="AP297" s="270"/>
      <c r="AQ297" s="270"/>
      <c r="AR297" s="270"/>
      <c r="AS297" s="270"/>
      <c r="AT297" s="270"/>
      <c r="AU297" s="270"/>
      <c r="AV297" s="270"/>
      <c r="AW297" s="270"/>
      <c r="AX297" s="270"/>
    </row>
    <row r="298" spans="1:50">
      <c r="A298" s="474"/>
      <c r="B298" s="270"/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  <c r="X298" s="270"/>
      <c r="Y298" s="270"/>
      <c r="Z298" s="270"/>
      <c r="AA298" s="270"/>
      <c r="AB298" s="270"/>
      <c r="AC298" s="270"/>
      <c r="AD298" s="270"/>
      <c r="AE298" s="270"/>
      <c r="AF298" s="270"/>
      <c r="AG298" s="270"/>
      <c r="AH298" s="270"/>
      <c r="AI298" s="270"/>
      <c r="AJ298" s="270"/>
      <c r="AK298" s="270"/>
      <c r="AL298" s="270"/>
      <c r="AM298" s="270"/>
      <c r="AN298" s="270"/>
      <c r="AO298" s="270"/>
      <c r="AP298" s="270"/>
      <c r="AQ298" s="270"/>
      <c r="AR298" s="270"/>
      <c r="AS298" s="270"/>
      <c r="AT298" s="270"/>
      <c r="AU298" s="270"/>
      <c r="AV298" s="270"/>
      <c r="AW298" s="270"/>
      <c r="AX298" s="270"/>
    </row>
    <row r="299" spans="1:50">
      <c r="A299" s="474"/>
      <c r="B299" s="270"/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  <c r="X299" s="270"/>
      <c r="Y299" s="270"/>
      <c r="Z299" s="270"/>
      <c r="AA299" s="270"/>
      <c r="AB299" s="270"/>
      <c r="AC299" s="270"/>
      <c r="AD299" s="270"/>
      <c r="AE299" s="270"/>
      <c r="AF299" s="270"/>
      <c r="AG299" s="270"/>
      <c r="AH299" s="270"/>
      <c r="AI299" s="270"/>
      <c r="AJ299" s="270"/>
      <c r="AK299" s="270"/>
      <c r="AL299" s="270"/>
      <c r="AM299" s="270"/>
      <c r="AN299" s="270"/>
      <c r="AO299" s="270"/>
      <c r="AP299" s="270"/>
      <c r="AQ299" s="270"/>
      <c r="AR299" s="270"/>
      <c r="AS299" s="270"/>
      <c r="AT299" s="270"/>
      <c r="AU299" s="270"/>
      <c r="AV299" s="270"/>
      <c r="AW299" s="270"/>
      <c r="AX299" s="270"/>
    </row>
    <row r="300" spans="1:50">
      <c r="A300" s="474"/>
      <c r="B300" s="270"/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  <c r="X300" s="270"/>
      <c r="Y300" s="270"/>
      <c r="Z300" s="270"/>
      <c r="AA300" s="270"/>
      <c r="AB300" s="270"/>
      <c r="AC300" s="270"/>
      <c r="AD300" s="270"/>
      <c r="AE300" s="270"/>
      <c r="AF300" s="270"/>
      <c r="AG300" s="270"/>
      <c r="AH300" s="270"/>
      <c r="AI300" s="270"/>
      <c r="AJ300" s="270"/>
      <c r="AK300" s="270"/>
      <c r="AL300" s="270"/>
      <c r="AM300" s="270"/>
      <c r="AN300" s="270"/>
      <c r="AO300" s="270"/>
      <c r="AP300" s="270"/>
      <c r="AQ300" s="270"/>
      <c r="AR300" s="270"/>
      <c r="AS300" s="270"/>
      <c r="AT300" s="270"/>
      <c r="AU300" s="270"/>
      <c r="AV300" s="270"/>
      <c r="AW300" s="270"/>
      <c r="AX300" s="270"/>
    </row>
    <row r="301" spans="1:50">
      <c r="A301" s="474"/>
      <c r="B301" s="270"/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  <c r="X301" s="270"/>
      <c r="Y301" s="270"/>
      <c r="Z301" s="270"/>
      <c r="AA301" s="270"/>
      <c r="AB301" s="270"/>
      <c r="AC301" s="270"/>
      <c r="AD301" s="270"/>
      <c r="AE301" s="270"/>
      <c r="AF301" s="270"/>
      <c r="AG301" s="270"/>
      <c r="AH301" s="270"/>
      <c r="AI301" s="270"/>
      <c r="AJ301" s="270"/>
      <c r="AK301" s="270"/>
      <c r="AL301" s="270"/>
      <c r="AM301" s="270"/>
      <c r="AN301" s="270"/>
      <c r="AO301" s="270"/>
      <c r="AP301" s="270"/>
      <c r="AQ301" s="270"/>
      <c r="AR301" s="270"/>
      <c r="AS301" s="270"/>
      <c r="AT301" s="270"/>
      <c r="AU301" s="270"/>
      <c r="AV301" s="270"/>
      <c r="AW301" s="270"/>
      <c r="AX301" s="270"/>
    </row>
    <row r="302" spans="1:50">
      <c r="A302" s="474"/>
      <c r="B302" s="270"/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  <c r="X302" s="270"/>
      <c r="Y302" s="270"/>
      <c r="Z302" s="270"/>
      <c r="AA302" s="270"/>
      <c r="AB302" s="270"/>
      <c r="AC302" s="270"/>
      <c r="AD302" s="270"/>
      <c r="AE302" s="270"/>
      <c r="AF302" s="270"/>
      <c r="AG302" s="270"/>
      <c r="AH302" s="270"/>
      <c r="AI302" s="270"/>
      <c r="AJ302" s="270"/>
      <c r="AK302" s="270"/>
      <c r="AL302" s="270"/>
      <c r="AM302" s="270"/>
      <c r="AN302" s="270"/>
      <c r="AO302" s="270"/>
      <c r="AP302" s="270"/>
      <c r="AQ302" s="270"/>
      <c r="AR302" s="270"/>
      <c r="AS302" s="270"/>
      <c r="AT302" s="270"/>
      <c r="AU302" s="270"/>
      <c r="AV302" s="270"/>
      <c r="AW302" s="270"/>
      <c r="AX302" s="270"/>
    </row>
    <row r="303" spans="1:50">
      <c r="A303" s="474"/>
      <c r="B303" s="270"/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  <c r="X303" s="270"/>
      <c r="Y303" s="270"/>
      <c r="Z303" s="270"/>
      <c r="AA303" s="270"/>
      <c r="AB303" s="270"/>
      <c r="AC303" s="270"/>
      <c r="AD303" s="270"/>
      <c r="AE303" s="270"/>
      <c r="AF303" s="270"/>
      <c r="AG303" s="270"/>
      <c r="AH303" s="270"/>
      <c r="AI303" s="270"/>
      <c r="AJ303" s="270"/>
      <c r="AK303" s="270"/>
      <c r="AL303" s="270"/>
      <c r="AM303" s="270"/>
      <c r="AN303" s="270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</row>
    <row r="304" spans="1:50">
      <c r="A304" s="474"/>
      <c r="B304" s="270"/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  <c r="X304" s="270"/>
      <c r="Y304" s="270"/>
      <c r="Z304" s="270"/>
      <c r="AA304" s="270"/>
      <c r="AB304" s="270"/>
      <c r="AC304" s="270"/>
      <c r="AD304" s="270"/>
      <c r="AE304" s="270"/>
      <c r="AF304" s="270"/>
      <c r="AG304" s="270"/>
      <c r="AH304" s="270"/>
      <c r="AI304" s="270"/>
      <c r="AJ304" s="270"/>
      <c r="AK304" s="270"/>
      <c r="AL304" s="270"/>
      <c r="AM304" s="270"/>
      <c r="AN304" s="270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</row>
    <row r="305" spans="1:50">
      <c r="A305" s="474"/>
      <c r="B305" s="270"/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  <c r="X305" s="270"/>
      <c r="Y305" s="270"/>
      <c r="Z305" s="270"/>
      <c r="AA305" s="270"/>
      <c r="AB305" s="270"/>
      <c r="AC305" s="270"/>
      <c r="AD305" s="270"/>
      <c r="AE305" s="270"/>
      <c r="AF305" s="270"/>
      <c r="AG305" s="270"/>
      <c r="AH305" s="270"/>
      <c r="AI305" s="270"/>
      <c r="AJ305" s="270"/>
      <c r="AK305" s="270"/>
      <c r="AL305" s="270"/>
      <c r="AM305" s="270"/>
      <c r="AN305" s="270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</row>
    <row r="306" spans="1:50">
      <c r="A306" s="474"/>
      <c r="B306" s="270"/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  <c r="X306" s="270"/>
      <c r="Y306" s="270"/>
      <c r="Z306" s="270"/>
      <c r="AA306" s="270"/>
      <c r="AB306" s="270"/>
      <c r="AC306" s="270"/>
      <c r="AD306" s="270"/>
      <c r="AE306" s="270"/>
      <c r="AF306" s="270"/>
      <c r="AG306" s="270"/>
      <c r="AH306" s="270"/>
      <c r="AI306" s="270"/>
      <c r="AJ306" s="270"/>
      <c r="AK306" s="270"/>
      <c r="AL306" s="270"/>
      <c r="AM306" s="270"/>
      <c r="AN306" s="270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</row>
    <row r="307" spans="1:50">
      <c r="A307" s="474"/>
      <c r="B307" s="270"/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  <c r="X307" s="270"/>
      <c r="Y307" s="270"/>
      <c r="Z307" s="270"/>
      <c r="AA307" s="270"/>
      <c r="AB307" s="270"/>
      <c r="AC307" s="270"/>
      <c r="AD307" s="270"/>
      <c r="AE307" s="270"/>
      <c r="AF307" s="270"/>
      <c r="AG307" s="270"/>
      <c r="AH307" s="270"/>
      <c r="AI307" s="270"/>
      <c r="AJ307" s="270"/>
      <c r="AK307" s="270"/>
      <c r="AL307" s="270"/>
      <c r="AM307" s="270"/>
      <c r="AN307" s="270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</row>
    <row r="308" spans="1:50">
      <c r="A308" s="474"/>
      <c r="B308" s="270"/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  <c r="X308" s="270"/>
      <c r="Y308" s="270"/>
      <c r="Z308" s="270"/>
      <c r="AA308" s="270"/>
      <c r="AB308" s="270"/>
      <c r="AC308" s="270"/>
      <c r="AD308" s="270"/>
      <c r="AE308" s="270"/>
      <c r="AF308" s="270"/>
      <c r="AG308" s="270"/>
      <c r="AH308" s="270"/>
      <c r="AI308" s="270"/>
      <c r="AJ308" s="270"/>
      <c r="AK308" s="270"/>
      <c r="AL308" s="270"/>
      <c r="AM308" s="270"/>
      <c r="AN308" s="270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</row>
    <row r="309" spans="1:50">
      <c r="A309" s="474"/>
      <c r="B309" s="270"/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  <c r="X309" s="270"/>
      <c r="Y309" s="270"/>
      <c r="Z309" s="270"/>
      <c r="AA309" s="270"/>
      <c r="AB309" s="270"/>
      <c r="AC309" s="270"/>
      <c r="AD309" s="270"/>
      <c r="AE309" s="270"/>
      <c r="AF309" s="270"/>
      <c r="AG309" s="270"/>
      <c r="AH309" s="270"/>
      <c r="AI309" s="270"/>
      <c r="AJ309" s="270"/>
      <c r="AK309" s="270"/>
      <c r="AL309" s="270"/>
      <c r="AM309" s="270"/>
      <c r="AN309" s="270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</row>
    <row r="310" spans="1:50">
      <c r="A310" s="474"/>
      <c r="B310" s="270"/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  <c r="X310" s="270"/>
      <c r="Y310" s="270"/>
      <c r="Z310" s="270"/>
      <c r="AA310" s="270"/>
      <c r="AB310" s="270"/>
      <c r="AC310" s="270"/>
      <c r="AD310" s="270"/>
      <c r="AE310" s="270"/>
      <c r="AF310" s="270"/>
      <c r="AG310" s="270"/>
      <c r="AH310" s="270"/>
      <c r="AI310" s="270"/>
      <c r="AJ310" s="270"/>
      <c r="AK310" s="270"/>
      <c r="AL310" s="270"/>
      <c r="AM310" s="270"/>
      <c r="AN310" s="270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</row>
    <row r="311" spans="1:50">
      <c r="A311" s="474"/>
      <c r="B311" s="270"/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  <c r="X311" s="270"/>
      <c r="Y311" s="270"/>
      <c r="Z311" s="270"/>
      <c r="AA311" s="270"/>
      <c r="AB311" s="270"/>
      <c r="AC311" s="270"/>
      <c r="AD311" s="270"/>
      <c r="AE311" s="270"/>
      <c r="AF311" s="270"/>
      <c r="AG311" s="270"/>
      <c r="AH311" s="270"/>
      <c r="AI311" s="270"/>
      <c r="AJ311" s="270"/>
      <c r="AK311" s="270"/>
      <c r="AL311" s="270"/>
      <c r="AM311" s="270"/>
      <c r="AN311" s="270"/>
      <c r="AO311" s="270"/>
      <c r="AP311" s="270"/>
      <c r="AQ311" s="270"/>
      <c r="AR311" s="270"/>
      <c r="AS311" s="270"/>
      <c r="AT311" s="270"/>
      <c r="AU311" s="270"/>
      <c r="AV311" s="270"/>
      <c r="AW311" s="270"/>
      <c r="AX311" s="270"/>
    </row>
    <row r="312" spans="1:50">
      <c r="A312" s="474"/>
      <c r="B312" s="270"/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  <c r="X312" s="270"/>
      <c r="Y312" s="270"/>
      <c r="Z312" s="270"/>
      <c r="AA312" s="270"/>
      <c r="AB312" s="270"/>
      <c r="AC312" s="270"/>
      <c r="AD312" s="270"/>
      <c r="AE312" s="270"/>
      <c r="AF312" s="270"/>
      <c r="AG312" s="270"/>
      <c r="AH312" s="270"/>
      <c r="AI312" s="270"/>
      <c r="AJ312" s="270"/>
      <c r="AK312" s="270"/>
      <c r="AL312" s="270"/>
      <c r="AM312" s="270"/>
      <c r="AN312" s="270"/>
      <c r="AO312" s="270"/>
      <c r="AP312" s="270"/>
      <c r="AQ312" s="270"/>
      <c r="AR312" s="270"/>
      <c r="AS312" s="270"/>
      <c r="AT312" s="270"/>
      <c r="AU312" s="270"/>
      <c r="AV312" s="270"/>
      <c r="AW312" s="270"/>
      <c r="AX312" s="270"/>
    </row>
    <row r="313" spans="1:50">
      <c r="A313" s="474"/>
      <c r="B313" s="270"/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  <c r="X313" s="270"/>
      <c r="Y313" s="270"/>
      <c r="Z313" s="270"/>
      <c r="AA313" s="270"/>
      <c r="AB313" s="270"/>
      <c r="AC313" s="270"/>
      <c r="AD313" s="270"/>
      <c r="AE313" s="270"/>
      <c r="AF313" s="270"/>
      <c r="AG313" s="270"/>
      <c r="AH313" s="270"/>
      <c r="AI313" s="270"/>
      <c r="AJ313" s="270"/>
      <c r="AK313" s="270"/>
      <c r="AL313" s="270"/>
      <c r="AM313" s="270"/>
      <c r="AN313" s="270"/>
      <c r="AO313" s="270"/>
      <c r="AP313" s="270"/>
      <c r="AQ313" s="270"/>
      <c r="AR313" s="270"/>
      <c r="AS313" s="270"/>
      <c r="AT313" s="270"/>
      <c r="AU313" s="270"/>
      <c r="AV313" s="270"/>
      <c r="AW313" s="270"/>
      <c r="AX313" s="270"/>
    </row>
    <row r="314" spans="1:50">
      <c r="A314" s="474"/>
      <c r="B314" s="270"/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  <c r="X314" s="270"/>
      <c r="Y314" s="270"/>
      <c r="Z314" s="270"/>
      <c r="AA314" s="270"/>
      <c r="AB314" s="270"/>
      <c r="AC314" s="270"/>
      <c r="AD314" s="270"/>
      <c r="AE314" s="270"/>
      <c r="AF314" s="270"/>
      <c r="AG314" s="270"/>
      <c r="AH314" s="270"/>
      <c r="AI314" s="270"/>
      <c r="AJ314" s="270"/>
      <c r="AK314" s="270"/>
      <c r="AL314" s="270"/>
      <c r="AM314" s="270"/>
      <c r="AN314" s="270"/>
      <c r="AO314" s="270"/>
      <c r="AP314" s="270"/>
      <c r="AQ314" s="270"/>
      <c r="AR314" s="270"/>
      <c r="AS314" s="270"/>
      <c r="AT314" s="270"/>
      <c r="AU314" s="270"/>
      <c r="AV314" s="270"/>
      <c r="AW314" s="270"/>
      <c r="AX314" s="270"/>
    </row>
    <row r="315" spans="1:50">
      <c r="A315" s="474"/>
      <c r="B315" s="270"/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  <c r="X315" s="270"/>
      <c r="Y315" s="270"/>
      <c r="Z315" s="270"/>
      <c r="AA315" s="270"/>
      <c r="AB315" s="270"/>
      <c r="AC315" s="270"/>
      <c r="AD315" s="270"/>
      <c r="AE315" s="270"/>
      <c r="AF315" s="270"/>
      <c r="AG315" s="270"/>
      <c r="AH315" s="270"/>
      <c r="AI315" s="270"/>
      <c r="AJ315" s="270"/>
      <c r="AK315" s="270"/>
      <c r="AL315" s="270"/>
      <c r="AM315" s="270"/>
      <c r="AN315" s="270"/>
      <c r="AO315" s="270"/>
      <c r="AP315" s="270"/>
      <c r="AQ315" s="270"/>
      <c r="AR315" s="270"/>
      <c r="AS315" s="270"/>
      <c r="AT315" s="270"/>
      <c r="AU315" s="270"/>
      <c r="AV315" s="270"/>
      <c r="AW315" s="270"/>
      <c r="AX315" s="270"/>
    </row>
    <row r="316" spans="1:50">
      <c r="A316" s="474"/>
      <c r="B316" s="270"/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  <c r="X316" s="270"/>
      <c r="Y316" s="270"/>
      <c r="Z316" s="270"/>
      <c r="AA316" s="270"/>
      <c r="AB316" s="270"/>
      <c r="AC316" s="270"/>
      <c r="AD316" s="270"/>
      <c r="AE316" s="270"/>
      <c r="AF316" s="270"/>
      <c r="AG316" s="270"/>
      <c r="AH316" s="270"/>
      <c r="AI316" s="270"/>
      <c r="AJ316" s="270"/>
      <c r="AK316" s="270"/>
      <c r="AL316" s="270"/>
      <c r="AM316" s="270"/>
      <c r="AN316" s="270"/>
      <c r="AO316" s="270"/>
      <c r="AP316" s="270"/>
      <c r="AQ316" s="270"/>
      <c r="AR316" s="270"/>
      <c r="AS316" s="270"/>
      <c r="AT316" s="270"/>
      <c r="AU316" s="270"/>
      <c r="AV316" s="270"/>
      <c r="AW316" s="270"/>
      <c r="AX316" s="270"/>
    </row>
    <row r="317" spans="1:50">
      <c r="A317" s="474"/>
      <c r="B317" s="270"/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  <c r="X317" s="270"/>
      <c r="Y317" s="270"/>
      <c r="Z317" s="270"/>
      <c r="AA317" s="270"/>
      <c r="AB317" s="270"/>
      <c r="AC317" s="270"/>
      <c r="AD317" s="270"/>
      <c r="AE317" s="270"/>
      <c r="AF317" s="270"/>
      <c r="AG317" s="270"/>
      <c r="AH317" s="270"/>
      <c r="AI317" s="270"/>
      <c r="AJ317" s="270"/>
      <c r="AK317" s="270"/>
      <c r="AL317" s="270"/>
      <c r="AM317" s="270"/>
      <c r="AN317" s="270"/>
      <c r="AO317" s="270"/>
      <c r="AP317" s="270"/>
      <c r="AQ317" s="270"/>
      <c r="AR317" s="270"/>
      <c r="AS317" s="270"/>
      <c r="AT317" s="270"/>
      <c r="AU317" s="270"/>
      <c r="AV317" s="270"/>
      <c r="AW317" s="270"/>
      <c r="AX317" s="270"/>
    </row>
    <row r="318" spans="1:50">
      <c r="A318" s="474"/>
      <c r="B318" s="270"/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  <c r="X318" s="270"/>
      <c r="Y318" s="270"/>
      <c r="Z318" s="270"/>
      <c r="AA318" s="270"/>
      <c r="AB318" s="270"/>
      <c r="AC318" s="270"/>
      <c r="AD318" s="270"/>
      <c r="AE318" s="270"/>
      <c r="AF318" s="270"/>
      <c r="AG318" s="270"/>
      <c r="AH318" s="270"/>
      <c r="AI318" s="270"/>
      <c r="AJ318" s="270"/>
      <c r="AK318" s="270"/>
      <c r="AL318" s="270"/>
      <c r="AM318" s="270"/>
      <c r="AN318" s="270"/>
      <c r="AO318" s="270"/>
      <c r="AP318" s="270"/>
      <c r="AQ318" s="270"/>
      <c r="AR318" s="270"/>
      <c r="AS318" s="270"/>
      <c r="AT318" s="270"/>
      <c r="AU318" s="270"/>
      <c r="AV318" s="270"/>
      <c r="AW318" s="270"/>
      <c r="AX318" s="270"/>
    </row>
    <row r="319" spans="1:50">
      <c r="A319" s="474"/>
      <c r="B319" s="270"/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  <c r="X319" s="270"/>
      <c r="Y319" s="270"/>
      <c r="Z319" s="270"/>
      <c r="AA319" s="270"/>
      <c r="AB319" s="270"/>
      <c r="AC319" s="270"/>
      <c r="AD319" s="270"/>
      <c r="AE319" s="270"/>
      <c r="AF319" s="270"/>
      <c r="AG319" s="270"/>
      <c r="AH319" s="270"/>
      <c r="AI319" s="270"/>
      <c r="AJ319" s="270"/>
      <c r="AK319" s="270"/>
      <c r="AL319" s="270"/>
      <c r="AM319" s="270"/>
      <c r="AN319" s="270"/>
      <c r="AO319" s="270"/>
      <c r="AP319" s="270"/>
      <c r="AQ319" s="270"/>
      <c r="AR319" s="270"/>
      <c r="AS319" s="270"/>
      <c r="AT319" s="270"/>
      <c r="AU319" s="270"/>
      <c r="AV319" s="270"/>
      <c r="AW319" s="270"/>
      <c r="AX319" s="270"/>
    </row>
    <row r="320" spans="1:50">
      <c r="A320" s="474"/>
      <c r="B320" s="270"/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  <c r="X320" s="270"/>
      <c r="Y320" s="270"/>
      <c r="Z320" s="270"/>
      <c r="AA320" s="270"/>
      <c r="AB320" s="270"/>
      <c r="AC320" s="270"/>
      <c r="AD320" s="270"/>
      <c r="AE320" s="270"/>
      <c r="AF320" s="270"/>
      <c r="AG320" s="270"/>
      <c r="AH320" s="270"/>
      <c r="AI320" s="270"/>
      <c r="AJ320" s="270"/>
      <c r="AK320" s="270"/>
      <c r="AL320" s="270"/>
      <c r="AM320" s="270"/>
      <c r="AN320" s="270"/>
      <c r="AO320" s="270"/>
      <c r="AP320" s="270"/>
      <c r="AQ320" s="270"/>
      <c r="AR320" s="270"/>
      <c r="AS320" s="270"/>
      <c r="AT320" s="270"/>
      <c r="AU320" s="270"/>
      <c r="AV320" s="270"/>
      <c r="AW320" s="270"/>
      <c r="AX320" s="270"/>
    </row>
    <row r="321" spans="1:50">
      <c r="A321" s="474"/>
      <c r="B321" s="270"/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  <c r="X321" s="270"/>
      <c r="Y321" s="270"/>
      <c r="Z321" s="270"/>
      <c r="AA321" s="270"/>
      <c r="AB321" s="270"/>
      <c r="AC321" s="270"/>
      <c r="AD321" s="270"/>
      <c r="AE321" s="270"/>
      <c r="AF321" s="270"/>
      <c r="AG321" s="270"/>
      <c r="AH321" s="270"/>
      <c r="AI321" s="270"/>
      <c r="AJ321" s="270"/>
      <c r="AK321" s="270"/>
      <c r="AL321" s="270"/>
      <c r="AM321" s="270"/>
      <c r="AN321" s="270"/>
      <c r="AO321" s="270"/>
      <c r="AP321" s="270"/>
      <c r="AQ321" s="270"/>
      <c r="AR321" s="270"/>
      <c r="AS321" s="270"/>
      <c r="AT321" s="270"/>
      <c r="AU321" s="270"/>
      <c r="AV321" s="270"/>
      <c r="AW321" s="270"/>
      <c r="AX321" s="270"/>
    </row>
    <row r="322" spans="1:50">
      <c r="A322" s="474"/>
      <c r="B322" s="270"/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  <c r="X322" s="270"/>
      <c r="Y322" s="270"/>
      <c r="Z322" s="270"/>
      <c r="AA322" s="270"/>
      <c r="AB322" s="270"/>
      <c r="AC322" s="270"/>
      <c r="AD322" s="270"/>
      <c r="AE322" s="270"/>
      <c r="AF322" s="270"/>
      <c r="AG322" s="270"/>
      <c r="AH322" s="270"/>
      <c r="AI322" s="270"/>
      <c r="AJ322" s="270"/>
      <c r="AK322" s="270"/>
      <c r="AL322" s="270"/>
      <c r="AM322" s="270"/>
      <c r="AN322" s="270"/>
      <c r="AO322" s="270"/>
      <c r="AP322" s="270"/>
      <c r="AQ322" s="270"/>
      <c r="AR322" s="270"/>
      <c r="AS322" s="270"/>
      <c r="AT322" s="270"/>
      <c r="AU322" s="270"/>
      <c r="AV322" s="270"/>
      <c r="AW322" s="270"/>
      <c r="AX322" s="270"/>
    </row>
    <row r="323" spans="1:50">
      <c r="A323" s="474"/>
      <c r="B323" s="270"/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  <c r="X323" s="270"/>
      <c r="Y323" s="270"/>
      <c r="Z323" s="270"/>
      <c r="AA323" s="270"/>
      <c r="AB323" s="270"/>
      <c r="AC323" s="270"/>
      <c r="AD323" s="270"/>
      <c r="AE323" s="270"/>
      <c r="AF323" s="270"/>
      <c r="AG323" s="270"/>
      <c r="AH323" s="270"/>
      <c r="AI323" s="270"/>
      <c r="AJ323" s="270"/>
      <c r="AK323" s="270"/>
      <c r="AL323" s="270"/>
      <c r="AM323" s="270"/>
      <c r="AN323" s="270"/>
      <c r="AO323" s="270"/>
      <c r="AP323" s="270"/>
      <c r="AQ323" s="270"/>
      <c r="AR323" s="270"/>
      <c r="AS323" s="270"/>
      <c r="AT323" s="270"/>
      <c r="AU323" s="270"/>
      <c r="AV323" s="270"/>
      <c r="AW323" s="270"/>
      <c r="AX323" s="270"/>
    </row>
    <row r="324" spans="1:50">
      <c r="A324" s="474"/>
      <c r="B324" s="270"/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  <c r="X324" s="270"/>
      <c r="Y324" s="270"/>
      <c r="Z324" s="270"/>
      <c r="AA324" s="270"/>
      <c r="AB324" s="270"/>
      <c r="AC324" s="270"/>
      <c r="AD324" s="270"/>
      <c r="AE324" s="270"/>
      <c r="AF324" s="270"/>
      <c r="AG324" s="270"/>
      <c r="AH324" s="270"/>
      <c r="AI324" s="270"/>
      <c r="AJ324" s="270"/>
      <c r="AK324" s="270"/>
      <c r="AL324" s="270"/>
      <c r="AM324" s="270"/>
      <c r="AN324" s="270"/>
      <c r="AO324" s="270"/>
      <c r="AP324" s="270"/>
      <c r="AQ324" s="270"/>
      <c r="AR324" s="270"/>
      <c r="AS324" s="270"/>
      <c r="AT324" s="270"/>
      <c r="AU324" s="270"/>
      <c r="AV324" s="270"/>
      <c r="AW324" s="270"/>
      <c r="AX324" s="270"/>
    </row>
    <row r="325" spans="1:50">
      <c r="A325" s="474"/>
      <c r="B325" s="270"/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  <c r="X325" s="270"/>
      <c r="Y325" s="270"/>
      <c r="Z325" s="270"/>
      <c r="AA325" s="270"/>
      <c r="AB325" s="270"/>
      <c r="AC325" s="270"/>
      <c r="AD325" s="270"/>
      <c r="AE325" s="270"/>
      <c r="AF325" s="270"/>
      <c r="AG325" s="270"/>
      <c r="AH325" s="270"/>
      <c r="AI325" s="270"/>
      <c r="AJ325" s="270"/>
      <c r="AK325" s="270"/>
      <c r="AL325" s="270"/>
      <c r="AM325" s="270"/>
      <c r="AN325" s="270"/>
      <c r="AO325" s="270"/>
      <c r="AP325" s="270"/>
      <c r="AQ325" s="270"/>
      <c r="AR325" s="270"/>
      <c r="AS325" s="270"/>
      <c r="AT325" s="270"/>
      <c r="AU325" s="270"/>
      <c r="AV325" s="270"/>
      <c r="AW325" s="270"/>
      <c r="AX325" s="270"/>
    </row>
    <row r="326" spans="1:50">
      <c r="A326" s="474"/>
      <c r="B326" s="270"/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  <c r="X326" s="270"/>
      <c r="Y326" s="270"/>
      <c r="Z326" s="270"/>
      <c r="AA326" s="270"/>
      <c r="AB326" s="270"/>
      <c r="AC326" s="270"/>
      <c r="AD326" s="270"/>
      <c r="AE326" s="270"/>
      <c r="AF326" s="270"/>
      <c r="AG326" s="270"/>
      <c r="AH326" s="270"/>
      <c r="AI326" s="270"/>
      <c r="AJ326" s="270"/>
      <c r="AK326" s="270"/>
      <c r="AL326" s="270"/>
      <c r="AM326" s="270"/>
      <c r="AN326" s="270"/>
      <c r="AO326" s="270"/>
      <c r="AP326" s="270"/>
      <c r="AQ326" s="270"/>
      <c r="AR326" s="270"/>
      <c r="AS326" s="270"/>
      <c r="AT326" s="270"/>
      <c r="AU326" s="270"/>
      <c r="AV326" s="270"/>
      <c r="AW326" s="270"/>
      <c r="AX326" s="270"/>
    </row>
    <row r="327" spans="1:50">
      <c r="A327" s="474"/>
      <c r="B327" s="270"/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  <c r="X327" s="270"/>
      <c r="Y327" s="270"/>
      <c r="Z327" s="270"/>
      <c r="AA327" s="270"/>
      <c r="AB327" s="270"/>
      <c r="AC327" s="270"/>
      <c r="AD327" s="270"/>
      <c r="AE327" s="270"/>
      <c r="AF327" s="270"/>
      <c r="AG327" s="270"/>
      <c r="AH327" s="270"/>
      <c r="AI327" s="270"/>
      <c r="AJ327" s="270"/>
      <c r="AK327" s="270"/>
      <c r="AL327" s="270"/>
      <c r="AM327" s="270"/>
      <c r="AN327" s="270"/>
      <c r="AO327" s="270"/>
      <c r="AP327" s="270"/>
      <c r="AQ327" s="270"/>
      <c r="AR327" s="270"/>
      <c r="AS327" s="270"/>
      <c r="AT327" s="270"/>
      <c r="AU327" s="270"/>
      <c r="AV327" s="270"/>
      <c r="AW327" s="270"/>
      <c r="AX327" s="270"/>
    </row>
    <row r="328" spans="1:50">
      <c r="A328" s="474"/>
      <c r="B328" s="270"/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  <c r="X328" s="270"/>
      <c r="Y328" s="270"/>
      <c r="Z328" s="270"/>
      <c r="AA328" s="270"/>
      <c r="AB328" s="270"/>
      <c r="AC328" s="270"/>
      <c r="AD328" s="270"/>
      <c r="AE328" s="270"/>
      <c r="AF328" s="270"/>
      <c r="AG328" s="270"/>
      <c r="AH328" s="270"/>
      <c r="AI328" s="270"/>
      <c r="AJ328" s="270"/>
      <c r="AK328" s="270"/>
      <c r="AL328" s="270"/>
      <c r="AM328" s="270"/>
      <c r="AN328" s="270"/>
      <c r="AO328" s="270"/>
      <c r="AP328" s="270"/>
      <c r="AQ328" s="270"/>
      <c r="AR328" s="270"/>
      <c r="AS328" s="270"/>
      <c r="AT328" s="270"/>
      <c r="AU328" s="270"/>
      <c r="AV328" s="270"/>
      <c r="AW328" s="270"/>
      <c r="AX328" s="270"/>
    </row>
    <row r="329" spans="1:50">
      <c r="A329" s="474"/>
      <c r="B329" s="270"/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  <c r="X329" s="270"/>
      <c r="Y329" s="270"/>
      <c r="Z329" s="270"/>
      <c r="AA329" s="270"/>
      <c r="AB329" s="270"/>
      <c r="AC329" s="270"/>
      <c r="AD329" s="270"/>
      <c r="AE329" s="270"/>
      <c r="AF329" s="270"/>
      <c r="AG329" s="270"/>
      <c r="AH329" s="270"/>
      <c r="AI329" s="270"/>
      <c r="AJ329" s="270"/>
      <c r="AK329" s="270"/>
      <c r="AL329" s="270"/>
      <c r="AM329" s="270"/>
      <c r="AN329" s="270"/>
      <c r="AO329" s="270"/>
      <c r="AP329" s="270"/>
      <c r="AQ329" s="270"/>
      <c r="AR329" s="270"/>
      <c r="AS329" s="270"/>
      <c r="AT329" s="270"/>
      <c r="AU329" s="270"/>
      <c r="AV329" s="270"/>
      <c r="AW329" s="270"/>
      <c r="AX329" s="270"/>
    </row>
    <row r="330" spans="1:50">
      <c r="A330" s="474"/>
      <c r="B330" s="270"/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  <c r="X330" s="270"/>
      <c r="Y330" s="270"/>
      <c r="Z330" s="270"/>
      <c r="AA330" s="270"/>
      <c r="AB330" s="270"/>
      <c r="AC330" s="270"/>
      <c r="AD330" s="270"/>
      <c r="AE330" s="270"/>
      <c r="AF330" s="270"/>
      <c r="AG330" s="270"/>
      <c r="AH330" s="270"/>
      <c r="AI330" s="270"/>
      <c r="AJ330" s="270"/>
      <c r="AK330" s="270"/>
      <c r="AL330" s="270"/>
      <c r="AM330" s="270"/>
      <c r="AN330" s="270"/>
      <c r="AO330" s="270"/>
      <c r="AP330" s="270"/>
      <c r="AQ330" s="270"/>
      <c r="AR330" s="270"/>
      <c r="AS330" s="270"/>
      <c r="AT330" s="270"/>
      <c r="AU330" s="270"/>
      <c r="AV330" s="270"/>
      <c r="AW330" s="270"/>
      <c r="AX330" s="270"/>
    </row>
    <row r="331" spans="1:50">
      <c r="A331" s="474"/>
      <c r="B331" s="270"/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  <c r="X331" s="270"/>
      <c r="Y331" s="270"/>
      <c r="Z331" s="270"/>
      <c r="AA331" s="270"/>
      <c r="AB331" s="270"/>
      <c r="AC331" s="270"/>
      <c r="AD331" s="270"/>
      <c r="AE331" s="270"/>
      <c r="AF331" s="270"/>
      <c r="AG331" s="270"/>
      <c r="AH331" s="270"/>
      <c r="AI331" s="270"/>
      <c r="AJ331" s="270"/>
      <c r="AK331" s="270"/>
      <c r="AL331" s="270"/>
      <c r="AM331" s="270"/>
      <c r="AN331" s="270"/>
      <c r="AO331" s="270"/>
      <c r="AP331" s="270"/>
      <c r="AQ331" s="270"/>
      <c r="AR331" s="270"/>
      <c r="AS331" s="270"/>
      <c r="AT331" s="270"/>
      <c r="AU331" s="270"/>
      <c r="AV331" s="270"/>
      <c r="AW331" s="270"/>
      <c r="AX331" s="270"/>
    </row>
    <row r="332" spans="1:50">
      <c r="A332" s="474"/>
      <c r="B332" s="270"/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  <c r="X332" s="270"/>
      <c r="Y332" s="270"/>
      <c r="Z332" s="270"/>
      <c r="AA332" s="270"/>
      <c r="AB332" s="270"/>
      <c r="AC332" s="270"/>
      <c r="AD332" s="270"/>
      <c r="AE332" s="270"/>
      <c r="AF332" s="270"/>
      <c r="AG332" s="270"/>
      <c r="AH332" s="270"/>
      <c r="AI332" s="270"/>
      <c r="AJ332" s="270"/>
      <c r="AK332" s="270"/>
      <c r="AL332" s="270"/>
      <c r="AM332" s="270"/>
      <c r="AN332" s="270"/>
      <c r="AO332" s="270"/>
      <c r="AP332" s="270"/>
      <c r="AQ332" s="270"/>
      <c r="AR332" s="270"/>
      <c r="AS332" s="270"/>
      <c r="AT332" s="270"/>
      <c r="AU332" s="270"/>
      <c r="AV332" s="270"/>
      <c r="AW332" s="270"/>
      <c r="AX332" s="270"/>
    </row>
    <row r="333" spans="1:50">
      <c r="A333" s="474"/>
      <c r="B333" s="270"/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  <c r="X333" s="270"/>
      <c r="Y333" s="270"/>
      <c r="Z333" s="270"/>
      <c r="AA333" s="270"/>
      <c r="AB333" s="270"/>
      <c r="AC333" s="270"/>
      <c r="AD333" s="270"/>
      <c r="AE333" s="270"/>
      <c r="AF333" s="270"/>
      <c r="AG333" s="270"/>
      <c r="AH333" s="270"/>
      <c r="AI333" s="270"/>
      <c r="AJ333" s="270"/>
      <c r="AK333" s="270"/>
      <c r="AL333" s="270"/>
      <c r="AM333" s="270"/>
      <c r="AN333" s="270"/>
      <c r="AO333" s="270"/>
      <c r="AP333" s="270"/>
      <c r="AQ333" s="270"/>
      <c r="AR333" s="270"/>
      <c r="AS333" s="270"/>
      <c r="AT333" s="270"/>
      <c r="AU333" s="270"/>
      <c r="AV333" s="270"/>
      <c r="AW333" s="270"/>
      <c r="AX333" s="270"/>
    </row>
    <row r="334" spans="1:50">
      <c r="A334" s="474"/>
      <c r="B334" s="270"/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  <c r="X334" s="270"/>
      <c r="Y334" s="270"/>
      <c r="Z334" s="270"/>
      <c r="AA334" s="270"/>
      <c r="AB334" s="270"/>
      <c r="AC334" s="270"/>
      <c r="AD334" s="270"/>
      <c r="AE334" s="270"/>
      <c r="AF334" s="270"/>
      <c r="AG334" s="270"/>
      <c r="AH334" s="270"/>
      <c r="AI334" s="270"/>
      <c r="AJ334" s="270"/>
      <c r="AK334" s="270"/>
      <c r="AL334" s="270"/>
      <c r="AM334" s="270"/>
      <c r="AN334" s="270"/>
      <c r="AO334" s="270"/>
      <c r="AP334" s="270"/>
      <c r="AQ334" s="270"/>
      <c r="AR334" s="270"/>
      <c r="AS334" s="270"/>
      <c r="AT334" s="270"/>
      <c r="AU334" s="270"/>
      <c r="AV334" s="270"/>
      <c r="AW334" s="270"/>
      <c r="AX334" s="270"/>
    </row>
    <row r="335" spans="1:50">
      <c r="A335" s="474"/>
      <c r="B335" s="270"/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  <c r="X335" s="270"/>
      <c r="Y335" s="270"/>
      <c r="Z335" s="270"/>
      <c r="AA335" s="270"/>
      <c r="AB335" s="270"/>
      <c r="AC335" s="270"/>
      <c r="AD335" s="270"/>
      <c r="AE335" s="270"/>
      <c r="AF335" s="270"/>
      <c r="AG335" s="270"/>
      <c r="AH335" s="270"/>
      <c r="AI335" s="270"/>
      <c r="AJ335" s="270"/>
      <c r="AK335" s="270"/>
      <c r="AL335" s="270"/>
      <c r="AM335" s="270"/>
      <c r="AN335" s="270"/>
      <c r="AO335" s="270"/>
      <c r="AP335" s="270"/>
      <c r="AQ335" s="270"/>
      <c r="AR335" s="270"/>
      <c r="AS335" s="270"/>
      <c r="AT335" s="270"/>
      <c r="AU335" s="270"/>
      <c r="AV335" s="270"/>
      <c r="AW335" s="270"/>
      <c r="AX335" s="270"/>
    </row>
    <row r="336" spans="1:50">
      <c r="A336" s="474"/>
      <c r="B336" s="270"/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  <c r="X336" s="270"/>
      <c r="Y336" s="270"/>
      <c r="Z336" s="270"/>
      <c r="AA336" s="270"/>
      <c r="AB336" s="270"/>
      <c r="AC336" s="270"/>
      <c r="AD336" s="270"/>
      <c r="AE336" s="270"/>
      <c r="AF336" s="270"/>
      <c r="AG336" s="270"/>
      <c r="AH336" s="270"/>
      <c r="AI336" s="270"/>
      <c r="AJ336" s="270"/>
      <c r="AK336" s="270"/>
      <c r="AL336" s="270"/>
      <c r="AM336" s="270"/>
      <c r="AN336" s="270"/>
      <c r="AO336" s="270"/>
      <c r="AP336" s="270"/>
      <c r="AQ336" s="270"/>
      <c r="AR336" s="270"/>
      <c r="AS336" s="270"/>
      <c r="AT336" s="270"/>
      <c r="AU336" s="270"/>
      <c r="AV336" s="270"/>
      <c r="AW336" s="270"/>
      <c r="AX336" s="270"/>
    </row>
    <row r="337" spans="1:50">
      <c r="A337" s="474"/>
      <c r="B337" s="270"/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  <c r="X337" s="270"/>
      <c r="Y337" s="270"/>
      <c r="Z337" s="270"/>
      <c r="AA337" s="270"/>
      <c r="AB337" s="270"/>
      <c r="AC337" s="270"/>
      <c r="AD337" s="270"/>
      <c r="AE337" s="270"/>
      <c r="AF337" s="270"/>
      <c r="AG337" s="270"/>
      <c r="AH337" s="270"/>
      <c r="AI337" s="270"/>
      <c r="AJ337" s="270"/>
      <c r="AK337" s="270"/>
      <c r="AL337" s="270"/>
      <c r="AM337" s="270"/>
      <c r="AN337" s="270"/>
      <c r="AO337" s="270"/>
      <c r="AP337" s="270"/>
      <c r="AQ337" s="270"/>
      <c r="AR337" s="270"/>
      <c r="AS337" s="270"/>
      <c r="AT337" s="270"/>
      <c r="AU337" s="270"/>
      <c r="AV337" s="270"/>
      <c r="AW337" s="270"/>
      <c r="AX337" s="270"/>
    </row>
    <row r="338" spans="1:50">
      <c r="A338" s="474"/>
      <c r="B338" s="270"/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  <c r="X338" s="270"/>
      <c r="Y338" s="270"/>
      <c r="Z338" s="270"/>
      <c r="AA338" s="270"/>
      <c r="AB338" s="270"/>
      <c r="AC338" s="270"/>
      <c r="AD338" s="270"/>
      <c r="AE338" s="270"/>
      <c r="AF338" s="270"/>
      <c r="AG338" s="270"/>
      <c r="AH338" s="270"/>
      <c r="AI338" s="270"/>
      <c r="AJ338" s="270"/>
      <c r="AK338" s="270"/>
      <c r="AL338" s="270"/>
      <c r="AM338" s="270"/>
      <c r="AN338" s="270"/>
      <c r="AO338" s="270"/>
      <c r="AP338" s="270"/>
      <c r="AQ338" s="270"/>
      <c r="AR338" s="270"/>
      <c r="AS338" s="270"/>
      <c r="AT338" s="270"/>
      <c r="AU338" s="270"/>
      <c r="AV338" s="270"/>
      <c r="AW338" s="270"/>
      <c r="AX338" s="270"/>
    </row>
    <row r="339" spans="1:50">
      <c r="A339" s="474"/>
      <c r="B339" s="270"/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  <c r="X339" s="270"/>
      <c r="Y339" s="270"/>
      <c r="Z339" s="270"/>
      <c r="AA339" s="270"/>
      <c r="AB339" s="270"/>
      <c r="AC339" s="270"/>
      <c r="AD339" s="270"/>
      <c r="AE339" s="270"/>
      <c r="AF339" s="270"/>
      <c r="AG339" s="270"/>
      <c r="AH339" s="270"/>
      <c r="AI339" s="270"/>
      <c r="AJ339" s="270"/>
      <c r="AK339" s="270"/>
      <c r="AL339" s="270"/>
      <c r="AM339" s="270"/>
      <c r="AN339" s="270"/>
      <c r="AO339" s="270"/>
      <c r="AP339" s="270"/>
      <c r="AQ339" s="270"/>
      <c r="AR339" s="270"/>
      <c r="AS339" s="270"/>
      <c r="AT339" s="270"/>
      <c r="AU339" s="270"/>
      <c r="AV339" s="270"/>
      <c r="AW339" s="270"/>
      <c r="AX339" s="270"/>
    </row>
    <row r="340" spans="1:50">
      <c r="A340" s="474"/>
      <c r="B340" s="270"/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  <c r="X340" s="270"/>
      <c r="Y340" s="270"/>
      <c r="Z340" s="270"/>
      <c r="AA340" s="270"/>
      <c r="AB340" s="270"/>
      <c r="AC340" s="270"/>
      <c r="AD340" s="270"/>
      <c r="AE340" s="270"/>
      <c r="AF340" s="270"/>
      <c r="AG340" s="270"/>
      <c r="AH340" s="270"/>
      <c r="AI340" s="270"/>
      <c r="AJ340" s="270"/>
      <c r="AK340" s="270"/>
      <c r="AL340" s="270"/>
      <c r="AM340" s="270"/>
      <c r="AN340" s="270"/>
      <c r="AO340" s="270"/>
      <c r="AP340" s="270"/>
      <c r="AQ340" s="270"/>
      <c r="AR340" s="270"/>
      <c r="AS340" s="270"/>
      <c r="AT340" s="270"/>
      <c r="AU340" s="270"/>
      <c r="AV340" s="270"/>
      <c r="AW340" s="270"/>
      <c r="AX340" s="270"/>
    </row>
    <row r="341" spans="1:50">
      <c r="A341" s="474"/>
      <c r="B341" s="270"/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  <c r="X341" s="270"/>
      <c r="Y341" s="270"/>
      <c r="Z341" s="270"/>
      <c r="AA341" s="270"/>
      <c r="AB341" s="270"/>
      <c r="AC341" s="270"/>
      <c r="AD341" s="270"/>
      <c r="AE341" s="270"/>
      <c r="AF341" s="270"/>
      <c r="AG341" s="270"/>
      <c r="AH341" s="270"/>
      <c r="AI341" s="270"/>
      <c r="AJ341" s="270"/>
      <c r="AK341" s="270"/>
      <c r="AL341" s="270"/>
      <c r="AM341" s="270"/>
      <c r="AN341" s="270"/>
      <c r="AO341" s="270"/>
      <c r="AP341" s="270"/>
      <c r="AQ341" s="270"/>
      <c r="AR341" s="270"/>
      <c r="AS341" s="270"/>
      <c r="AT341" s="270"/>
      <c r="AU341" s="270"/>
      <c r="AV341" s="270"/>
      <c r="AW341" s="270"/>
      <c r="AX341" s="270"/>
    </row>
    <row r="342" spans="1:50">
      <c r="A342" s="474"/>
      <c r="B342" s="270"/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  <c r="X342" s="270"/>
      <c r="Y342" s="270"/>
      <c r="Z342" s="270"/>
      <c r="AA342" s="270"/>
      <c r="AB342" s="270"/>
      <c r="AC342" s="270"/>
      <c r="AD342" s="270"/>
      <c r="AE342" s="270"/>
      <c r="AF342" s="270"/>
      <c r="AG342" s="270"/>
      <c r="AH342" s="270"/>
      <c r="AI342" s="270"/>
      <c r="AJ342" s="270"/>
      <c r="AK342" s="270"/>
      <c r="AL342" s="270"/>
      <c r="AM342" s="270"/>
      <c r="AN342" s="270"/>
      <c r="AO342" s="270"/>
      <c r="AP342" s="270"/>
      <c r="AQ342" s="270"/>
      <c r="AR342" s="270"/>
      <c r="AS342" s="270"/>
      <c r="AT342" s="270"/>
      <c r="AU342" s="270"/>
      <c r="AV342" s="270"/>
      <c r="AW342" s="270"/>
      <c r="AX342" s="270"/>
    </row>
    <row r="343" spans="1:50">
      <c r="A343" s="474"/>
      <c r="B343" s="270"/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  <c r="X343" s="270"/>
      <c r="Y343" s="270"/>
      <c r="Z343" s="270"/>
      <c r="AA343" s="270"/>
      <c r="AB343" s="270"/>
      <c r="AC343" s="270"/>
      <c r="AD343" s="270"/>
      <c r="AE343" s="270"/>
      <c r="AF343" s="270"/>
      <c r="AG343" s="270"/>
      <c r="AH343" s="270"/>
      <c r="AI343" s="270"/>
      <c r="AJ343" s="270"/>
      <c r="AK343" s="270"/>
      <c r="AL343" s="270"/>
      <c r="AM343" s="270"/>
      <c r="AN343" s="270"/>
      <c r="AO343" s="270"/>
      <c r="AP343" s="270"/>
      <c r="AQ343" s="270"/>
      <c r="AR343" s="270"/>
      <c r="AS343" s="270"/>
      <c r="AT343" s="270"/>
      <c r="AU343" s="270"/>
      <c r="AV343" s="270"/>
      <c r="AW343" s="270"/>
      <c r="AX343" s="270"/>
    </row>
    <row r="344" spans="1:50">
      <c r="A344" s="474"/>
      <c r="B344" s="270"/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  <c r="X344" s="270"/>
      <c r="Y344" s="270"/>
      <c r="Z344" s="270"/>
      <c r="AA344" s="270"/>
      <c r="AB344" s="270"/>
      <c r="AC344" s="270"/>
      <c r="AD344" s="270"/>
      <c r="AE344" s="270"/>
      <c r="AF344" s="270"/>
      <c r="AG344" s="270"/>
      <c r="AH344" s="270"/>
      <c r="AI344" s="270"/>
      <c r="AJ344" s="270"/>
      <c r="AK344" s="270"/>
      <c r="AL344" s="270"/>
      <c r="AM344" s="270"/>
      <c r="AN344" s="270"/>
      <c r="AO344" s="270"/>
      <c r="AP344" s="270"/>
      <c r="AQ344" s="270"/>
      <c r="AR344" s="270"/>
      <c r="AS344" s="270"/>
      <c r="AT344" s="270"/>
      <c r="AU344" s="270"/>
      <c r="AV344" s="270"/>
      <c r="AW344" s="270"/>
      <c r="AX344" s="270"/>
    </row>
    <row r="345" spans="1:50">
      <c r="A345" s="474"/>
      <c r="B345" s="270"/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  <c r="X345" s="270"/>
      <c r="Y345" s="270"/>
      <c r="Z345" s="270"/>
      <c r="AA345" s="270"/>
      <c r="AB345" s="270"/>
      <c r="AC345" s="270"/>
      <c r="AD345" s="270"/>
      <c r="AE345" s="270"/>
      <c r="AF345" s="270"/>
      <c r="AG345" s="270"/>
      <c r="AH345" s="270"/>
      <c r="AI345" s="270"/>
      <c r="AJ345" s="270"/>
      <c r="AK345" s="270"/>
      <c r="AL345" s="270"/>
      <c r="AM345" s="270"/>
      <c r="AN345" s="270"/>
      <c r="AO345" s="270"/>
      <c r="AP345" s="270"/>
      <c r="AQ345" s="270"/>
      <c r="AR345" s="270"/>
      <c r="AS345" s="270"/>
      <c r="AT345" s="270"/>
      <c r="AU345" s="270"/>
      <c r="AV345" s="270"/>
      <c r="AW345" s="270"/>
      <c r="AX345" s="270"/>
    </row>
    <row r="346" spans="1:50">
      <c r="A346" s="474"/>
      <c r="B346" s="270"/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  <c r="X346" s="270"/>
      <c r="Y346" s="270"/>
      <c r="Z346" s="270"/>
      <c r="AA346" s="270"/>
      <c r="AB346" s="270"/>
      <c r="AC346" s="270"/>
      <c r="AD346" s="270"/>
      <c r="AE346" s="270"/>
      <c r="AF346" s="270"/>
      <c r="AG346" s="270"/>
      <c r="AH346" s="270"/>
      <c r="AI346" s="270"/>
      <c r="AJ346" s="270"/>
      <c r="AK346" s="270"/>
      <c r="AL346" s="270"/>
      <c r="AM346" s="270"/>
      <c r="AN346" s="270"/>
      <c r="AO346" s="270"/>
      <c r="AP346" s="270"/>
      <c r="AQ346" s="270"/>
      <c r="AR346" s="270"/>
      <c r="AS346" s="270"/>
      <c r="AT346" s="270"/>
      <c r="AU346" s="270"/>
      <c r="AV346" s="270"/>
      <c r="AW346" s="270"/>
      <c r="AX346" s="270"/>
    </row>
    <row r="347" spans="1:50">
      <c r="A347" s="474"/>
      <c r="B347" s="270"/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  <c r="X347" s="270"/>
      <c r="Y347" s="270"/>
      <c r="Z347" s="270"/>
      <c r="AA347" s="270"/>
      <c r="AB347" s="270"/>
      <c r="AC347" s="270"/>
      <c r="AD347" s="270"/>
      <c r="AE347" s="270"/>
      <c r="AF347" s="270"/>
      <c r="AG347" s="270"/>
      <c r="AH347" s="270"/>
      <c r="AI347" s="270"/>
      <c r="AJ347" s="270"/>
      <c r="AK347" s="270"/>
      <c r="AL347" s="270"/>
      <c r="AM347" s="270"/>
      <c r="AN347" s="270"/>
      <c r="AO347" s="270"/>
      <c r="AP347" s="270"/>
      <c r="AQ347" s="270"/>
      <c r="AR347" s="270"/>
      <c r="AS347" s="270"/>
      <c r="AT347" s="270"/>
      <c r="AU347" s="270"/>
      <c r="AV347" s="270"/>
      <c r="AW347" s="270"/>
      <c r="AX347" s="270"/>
    </row>
    <row r="348" spans="1:50">
      <c r="A348" s="474"/>
      <c r="B348" s="270"/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  <c r="X348" s="270"/>
      <c r="Y348" s="270"/>
      <c r="Z348" s="270"/>
      <c r="AA348" s="270"/>
      <c r="AB348" s="270"/>
      <c r="AC348" s="270"/>
      <c r="AD348" s="270"/>
      <c r="AE348" s="270"/>
      <c r="AF348" s="270"/>
      <c r="AG348" s="270"/>
      <c r="AH348" s="270"/>
      <c r="AI348" s="270"/>
      <c r="AJ348" s="270"/>
      <c r="AK348" s="270"/>
      <c r="AL348" s="270"/>
      <c r="AM348" s="270"/>
      <c r="AN348" s="270"/>
      <c r="AO348" s="270"/>
      <c r="AP348" s="270"/>
      <c r="AQ348" s="270"/>
      <c r="AR348" s="270"/>
      <c r="AS348" s="270"/>
      <c r="AT348" s="270"/>
      <c r="AU348" s="270"/>
      <c r="AV348" s="270"/>
      <c r="AW348" s="270"/>
      <c r="AX348" s="270"/>
    </row>
    <row r="349" spans="1:50">
      <c r="A349" s="474"/>
      <c r="B349" s="270"/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  <c r="X349" s="270"/>
      <c r="Y349" s="270"/>
      <c r="Z349" s="270"/>
      <c r="AA349" s="270"/>
      <c r="AB349" s="270"/>
      <c r="AC349" s="270"/>
      <c r="AD349" s="270"/>
      <c r="AE349" s="270"/>
      <c r="AF349" s="270"/>
      <c r="AG349" s="270"/>
      <c r="AH349" s="270"/>
      <c r="AI349" s="270"/>
      <c r="AJ349" s="270"/>
      <c r="AK349" s="270"/>
      <c r="AL349" s="270"/>
      <c r="AM349" s="270"/>
      <c r="AN349" s="270"/>
      <c r="AO349" s="270"/>
      <c r="AP349" s="270"/>
      <c r="AQ349" s="270"/>
      <c r="AR349" s="270"/>
      <c r="AS349" s="270"/>
      <c r="AT349" s="270"/>
      <c r="AU349" s="270"/>
      <c r="AV349" s="270"/>
      <c r="AW349" s="270"/>
      <c r="AX349" s="270"/>
    </row>
    <row r="350" spans="1:50">
      <c r="A350" s="474"/>
      <c r="B350" s="270"/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  <c r="X350" s="270"/>
      <c r="Y350" s="270"/>
      <c r="Z350" s="270"/>
      <c r="AA350" s="270"/>
      <c r="AB350" s="270"/>
      <c r="AC350" s="270"/>
      <c r="AD350" s="270"/>
      <c r="AE350" s="270"/>
      <c r="AF350" s="270"/>
      <c r="AG350" s="270"/>
      <c r="AH350" s="270"/>
      <c r="AI350" s="270"/>
      <c r="AJ350" s="270"/>
      <c r="AK350" s="270"/>
      <c r="AL350" s="270"/>
      <c r="AM350" s="270"/>
      <c r="AN350" s="270"/>
      <c r="AO350" s="270"/>
      <c r="AP350" s="270"/>
      <c r="AQ350" s="270"/>
      <c r="AR350" s="270"/>
      <c r="AS350" s="270"/>
      <c r="AT350" s="270"/>
      <c r="AU350" s="270"/>
      <c r="AV350" s="270"/>
      <c r="AW350" s="270"/>
      <c r="AX350" s="270"/>
    </row>
    <row r="351" spans="1:50">
      <c r="A351" s="474"/>
      <c r="B351" s="270"/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  <c r="X351" s="270"/>
      <c r="Y351" s="270"/>
      <c r="Z351" s="270"/>
      <c r="AA351" s="270"/>
      <c r="AB351" s="270"/>
      <c r="AC351" s="270"/>
      <c r="AD351" s="270"/>
      <c r="AE351" s="270"/>
      <c r="AF351" s="270"/>
      <c r="AG351" s="270"/>
      <c r="AH351" s="270"/>
      <c r="AI351" s="270"/>
      <c r="AJ351" s="270"/>
      <c r="AK351" s="270"/>
      <c r="AL351" s="270"/>
      <c r="AM351" s="270"/>
      <c r="AN351" s="270"/>
      <c r="AO351" s="270"/>
      <c r="AP351" s="270"/>
      <c r="AQ351" s="270"/>
      <c r="AR351" s="270"/>
      <c r="AS351" s="270"/>
      <c r="AT351" s="270"/>
      <c r="AU351" s="270"/>
      <c r="AV351" s="270"/>
      <c r="AW351" s="270"/>
      <c r="AX351" s="270"/>
    </row>
    <row r="352" spans="1:50">
      <c r="A352" s="474"/>
      <c r="B352" s="270"/>
      <c r="C352" s="270"/>
      <c r="D352" s="270"/>
      <c r="E352" s="270"/>
      <c r="F352" s="270"/>
      <c r="G352" s="270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  <c r="X352" s="270"/>
      <c r="Y352" s="270"/>
      <c r="Z352" s="270"/>
      <c r="AA352" s="270"/>
      <c r="AB352" s="270"/>
      <c r="AC352" s="270"/>
      <c r="AD352" s="270"/>
      <c r="AE352" s="270"/>
      <c r="AF352" s="270"/>
      <c r="AG352" s="270"/>
      <c r="AH352" s="270"/>
      <c r="AI352" s="270"/>
      <c r="AJ352" s="270"/>
      <c r="AK352" s="270"/>
      <c r="AL352" s="270"/>
      <c r="AM352" s="270"/>
      <c r="AN352" s="270"/>
      <c r="AO352" s="270"/>
      <c r="AP352" s="270"/>
      <c r="AQ352" s="270"/>
      <c r="AR352" s="270"/>
      <c r="AS352" s="270"/>
      <c r="AT352" s="270"/>
      <c r="AU352" s="270"/>
      <c r="AV352" s="270"/>
      <c r="AW352" s="270"/>
      <c r="AX352" s="270"/>
    </row>
    <row r="353" spans="1:50">
      <c r="A353" s="474"/>
      <c r="B353" s="270"/>
      <c r="C353" s="270"/>
      <c r="D353" s="270"/>
      <c r="E353" s="270"/>
      <c r="F353" s="270"/>
      <c r="G353" s="270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  <c r="X353" s="270"/>
      <c r="Y353" s="270"/>
      <c r="Z353" s="270"/>
      <c r="AA353" s="270"/>
      <c r="AB353" s="270"/>
      <c r="AC353" s="270"/>
      <c r="AD353" s="270"/>
      <c r="AE353" s="270"/>
      <c r="AF353" s="270"/>
      <c r="AG353" s="270"/>
      <c r="AH353" s="270"/>
      <c r="AI353" s="270"/>
      <c r="AJ353" s="270"/>
      <c r="AK353" s="270"/>
      <c r="AL353" s="270"/>
      <c r="AM353" s="270"/>
      <c r="AN353" s="270"/>
      <c r="AO353" s="270"/>
      <c r="AP353" s="270"/>
      <c r="AQ353" s="270"/>
      <c r="AR353" s="270"/>
      <c r="AS353" s="270"/>
      <c r="AT353" s="270"/>
      <c r="AU353" s="270"/>
      <c r="AV353" s="270"/>
      <c r="AW353" s="270"/>
      <c r="AX353" s="270"/>
    </row>
    <row r="354" spans="1:50">
      <c r="A354" s="474"/>
      <c r="B354" s="270"/>
      <c r="C354" s="270"/>
      <c r="D354" s="270"/>
      <c r="E354" s="270"/>
      <c r="F354" s="270"/>
      <c r="G354" s="270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  <c r="X354" s="270"/>
      <c r="Y354" s="270"/>
      <c r="Z354" s="270"/>
      <c r="AA354" s="270"/>
      <c r="AB354" s="270"/>
      <c r="AC354" s="270"/>
      <c r="AD354" s="270"/>
      <c r="AE354" s="270"/>
      <c r="AF354" s="270"/>
      <c r="AG354" s="270"/>
      <c r="AH354" s="270"/>
      <c r="AI354" s="270"/>
      <c r="AJ354" s="270"/>
      <c r="AK354" s="270"/>
      <c r="AL354" s="270"/>
      <c r="AM354" s="270"/>
      <c r="AN354" s="270"/>
      <c r="AO354" s="270"/>
      <c r="AP354" s="270"/>
      <c r="AQ354" s="270"/>
      <c r="AR354" s="270"/>
      <c r="AS354" s="270"/>
      <c r="AT354" s="270"/>
      <c r="AU354" s="270"/>
      <c r="AV354" s="270"/>
      <c r="AW354" s="270"/>
      <c r="AX354" s="270"/>
    </row>
    <row r="355" spans="1:50">
      <c r="A355" s="474"/>
      <c r="B355" s="270"/>
      <c r="C355" s="270"/>
      <c r="D355" s="270"/>
      <c r="E355" s="270"/>
      <c r="F355" s="270"/>
      <c r="G355" s="270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  <c r="X355" s="270"/>
      <c r="Y355" s="270"/>
      <c r="Z355" s="270"/>
      <c r="AA355" s="270"/>
      <c r="AB355" s="270"/>
      <c r="AC355" s="270"/>
      <c r="AD355" s="270"/>
      <c r="AE355" s="270"/>
      <c r="AF355" s="270"/>
      <c r="AG355" s="270"/>
      <c r="AH355" s="270"/>
      <c r="AI355" s="270"/>
      <c r="AJ355" s="270"/>
      <c r="AK355" s="270"/>
      <c r="AL355" s="270"/>
      <c r="AM355" s="270"/>
      <c r="AN355" s="270"/>
      <c r="AO355" s="270"/>
      <c r="AP355" s="270"/>
      <c r="AQ355" s="270"/>
      <c r="AR355" s="270"/>
      <c r="AS355" s="270"/>
      <c r="AT355" s="270"/>
      <c r="AU355" s="270"/>
      <c r="AV355" s="270"/>
      <c r="AW355" s="270"/>
      <c r="AX355" s="270"/>
    </row>
    <row r="356" spans="1:50">
      <c r="A356" s="474"/>
      <c r="B356" s="270"/>
      <c r="C356" s="270"/>
      <c r="D356" s="270"/>
      <c r="E356" s="270"/>
      <c r="F356" s="270"/>
      <c r="G356" s="270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  <c r="X356" s="270"/>
      <c r="Y356" s="270"/>
      <c r="Z356" s="270"/>
      <c r="AA356" s="270"/>
      <c r="AB356" s="270"/>
      <c r="AC356" s="270"/>
      <c r="AD356" s="270"/>
      <c r="AE356" s="270"/>
      <c r="AF356" s="270"/>
      <c r="AG356" s="270"/>
      <c r="AH356" s="270"/>
      <c r="AI356" s="270"/>
      <c r="AJ356" s="270"/>
      <c r="AK356" s="270"/>
      <c r="AL356" s="270"/>
      <c r="AM356" s="270"/>
      <c r="AN356" s="270"/>
      <c r="AO356" s="270"/>
      <c r="AP356" s="270"/>
      <c r="AQ356" s="270"/>
      <c r="AR356" s="270"/>
      <c r="AS356" s="270"/>
      <c r="AT356" s="270"/>
      <c r="AU356" s="270"/>
      <c r="AV356" s="270"/>
      <c r="AW356" s="270"/>
      <c r="AX356" s="270"/>
    </row>
    <row r="357" spans="1:50">
      <c r="A357" s="474"/>
      <c r="B357" s="270"/>
      <c r="C357" s="270"/>
      <c r="D357" s="270"/>
      <c r="E357" s="270"/>
      <c r="F357" s="270"/>
      <c r="G357" s="270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  <c r="X357" s="270"/>
      <c r="Y357" s="270"/>
      <c r="Z357" s="270"/>
      <c r="AA357" s="270"/>
      <c r="AB357" s="270"/>
      <c r="AC357" s="270"/>
      <c r="AD357" s="270"/>
      <c r="AE357" s="270"/>
      <c r="AF357" s="270"/>
      <c r="AG357" s="270"/>
      <c r="AH357" s="270"/>
      <c r="AI357" s="270"/>
      <c r="AJ357" s="270"/>
      <c r="AK357" s="270"/>
      <c r="AL357" s="270"/>
      <c r="AM357" s="270"/>
      <c r="AN357" s="270"/>
      <c r="AO357" s="270"/>
      <c r="AP357" s="270"/>
      <c r="AQ357" s="270"/>
      <c r="AR357" s="270"/>
      <c r="AS357" s="270"/>
      <c r="AT357" s="270"/>
      <c r="AU357" s="270"/>
      <c r="AV357" s="270"/>
      <c r="AW357" s="270"/>
      <c r="AX357" s="270"/>
    </row>
    <row r="358" spans="1:50">
      <c r="A358" s="474"/>
      <c r="B358" s="270"/>
      <c r="C358" s="270"/>
      <c r="D358" s="270"/>
      <c r="E358" s="270"/>
      <c r="F358" s="270"/>
      <c r="G358" s="270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  <c r="X358" s="270"/>
      <c r="Y358" s="270"/>
      <c r="Z358" s="270"/>
      <c r="AA358" s="270"/>
      <c r="AB358" s="270"/>
      <c r="AC358" s="270"/>
      <c r="AD358" s="270"/>
      <c r="AE358" s="270"/>
      <c r="AF358" s="270"/>
      <c r="AG358" s="270"/>
      <c r="AH358" s="270"/>
      <c r="AI358" s="270"/>
      <c r="AJ358" s="270"/>
      <c r="AK358" s="270"/>
      <c r="AL358" s="270"/>
      <c r="AM358" s="270"/>
      <c r="AN358" s="270"/>
      <c r="AO358" s="270"/>
      <c r="AP358" s="270"/>
      <c r="AQ358" s="270"/>
      <c r="AR358" s="270"/>
      <c r="AS358" s="270"/>
      <c r="AT358" s="270"/>
      <c r="AU358" s="270"/>
      <c r="AV358" s="270"/>
      <c r="AW358" s="270"/>
      <c r="AX358" s="270"/>
    </row>
    <row r="359" spans="1:50">
      <c r="A359" s="474"/>
      <c r="B359" s="270"/>
      <c r="C359" s="270"/>
      <c r="D359" s="270"/>
      <c r="E359" s="270"/>
      <c r="F359" s="270"/>
      <c r="G359" s="270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  <c r="X359" s="270"/>
      <c r="Y359" s="270"/>
      <c r="Z359" s="270"/>
      <c r="AA359" s="270"/>
      <c r="AB359" s="270"/>
      <c r="AC359" s="270"/>
      <c r="AD359" s="270"/>
      <c r="AE359" s="270"/>
      <c r="AF359" s="270"/>
      <c r="AG359" s="270"/>
      <c r="AH359" s="270"/>
      <c r="AI359" s="270"/>
      <c r="AJ359" s="270"/>
      <c r="AK359" s="270"/>
      <c r="AL359" s="270"/>
      <c r="AM359" s="270"/>
      <c r="AN359" s="270"/>
      <c r="AO359" s="270"/>
      <c r="AP359" s="270"/>
      <c r="AQ359" s="270"/>
      <c r="AR359" s="270"/>
      <c r="AS359" s="270"/>
      <c r="AT359" s="270"/>
      <c r="AU359" s="270"/>
      <c r="AV359" s="270"/>
      <c r="AW359" s="270"/>
      <c r="AX359" s="270"/>
    </row>
    <row r="360" spans="1:50">
      <c r="A360" s="474"/>
      <c r="B360" s="270"/>
      <c r="C360" s="270"/>
      <c r="D360" s="270"/>
      <c r="E360" s="270"/>
      <c r="F360" s="270"/>
      <c r="G360" s="270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  <c r="X360" s="270"/>
      <c r="Y360" s="270"/>
      <c r="Z360" s="270"/>
      <c r="AA360" s="270"/>
      <c r="AB360" s="270"/>
      <c r="AC360" s="270"/>
      <c r="AD360" s="270"/>
      <c r="AE360" s="270"/>
      <c r="AF360" s="270"/>
      <c r="AG360" s="270"/>
      <c r="AH360" s="270"/>
      <c r="AI360" s="270"/>
      <c r="AJ360" s="270"/>
      <c r="AK360" s="270"/>
      <c r="AL360" s="270"/>
      <c r="AM360" s="270"/>
      <c r="AN360" s="270"/>
      <c r="AO360" s="270"/>
      <c r="AP360" s="270"/>
      <c r="AQ360" s="270"/>
      <c r="AR360" s="270"/>
      <c r="AS360" s="270"/>
      <c r="AT360" s="270"/>
      <c r="AU360" s="270"/>
      <c r="AV360" s="270"/>
      <c r="AW360" s="270"/>
      <c r="AX360" s="270"/>
    </row>
    <row r="361" spans="1:50">
      <c r="A361" s="474"/>
      <c r="B361" s="270"/>
      <c r="C361" s="270"/>
      <c r="D361" s="270"/>
      <c r="E361" s="270"/>
      <c r="F361" s="270"/>
      <c r="G361" s="270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  <c r="X361" s="270"/>
      <c r="Y361" s="270"/>
      <c r="Z361" s="270"/>
      <c r="AA361" s="270"/>
      <c r="AB361" s="270"/>
      <c r="AC361" s="270"/>
      <c r="AD361" s="270"/>
      <c r="AE361" s="270"/>
      <c r="AF361" s="270"/>
      <c r="AG361" s="270"/>
      <c r="AH361" s="270"/>
      <c r="AI361" s="270"/>
      <c r="AJ361" s="270"/>
      <c r="AK361" s="270"/>
      <c r="AL361" s="270"/>
      <c r="AM361" s="270"/>
      <c r="AN361" s="270"/>
      <c r="AO361" s="270"/>
      <c r="AP361" s="270"/>
      <c r="AQ361" s="270"/>
      <c r="AR361" s="270"/>
      <c r="AS361" s="270"/>
      <c r="AT361" s="270"/>
      <c r="AU361" s="270"/>
      <c r="AV361" s="270"/>
      <c r="AW361" s="270"/>
      <c r="AX361" s="270"/>
    </row>
    <row r="362" spans="1:50">
      <c r="A362" s="474"/>
      <c r="B362" s="270"/>
      <c r="C362" s="270"/>
      <c r="D362" s="270"/>
      <c r="E362" s="270"/>
      <c r="F362" s="270"/>
      <c r="G362" s="270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  <c r="X362" s="270"/>
      <c r="Y362" s="270"/>
      <c r="Z362" s="270"/>
      <c r="AA362" s="270"/>
      <c r="AB362" s="270"/>
      <c r="AC362" s="270"/>
      <c r="AD362" s="270"/>
      <c r="AE362" s="270"/>
      <c r="AF362" s="270"/>
      <c r="AG362" s="270"/>
      <c r="AH362" s="270"/>
      <c r="AI362" s="270"/>
      <c r="AJ362" s="270"/>
      <c r="AK362" s="270"/>
      <c r="AL362" s="270"/>
      <c r="AM362" s="270"/>
      <c r="AN362" s="270"/>
      <c r="AO362" s="270"/>
      <c r="AP362" s="270"/>
      <c r="AQ362" s="270"/>
      <c r="AR362" s="270"/>
      <c r="AS362" s="270"/>
      <c r="AT362" s="270"/>
      <c r="AU362" s="270"/>
      <c r="AV362" s="270"/>
      <c r="AW362" s="270"/>
      <c r="AX362" s="270"/>
    </row>
    <row r="363" spans="1:50">
      <c r="A363" s="474"/>
      <c r="B363" s="270"/>
      <c r="C363" s="270"/>
      <c r="D363" s="270"/>
      <c r="E363" s="270"/>
      <c r="F363" s="270"/>
      <c r="G363" s="270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  <c r="X363" s="270"/>
      <c r="Y363" s="270"/>
      <c r="Z363" s="270"/>
      <c r="AA363" s="270"/>
      <c r="AB363" s="270"/>
      <c r="AC363" s="270"/>
      <c r="AD363" s="270"/>
      <c r="AE363" s="270"/>
      <c r="AF363" s="270"/>
      <c r="AG363" s="270"/>
      <c r="AH363" s="270"/>
      <c r="AI363" s="270"/>
      <c r="AJ363" s="270"/>
      <c r="AK363" s="270"/>
      <c r="AL363" s="270"/>
      <c r="AM363" s="270"/>
      <c r="AN363" s="270"/>
      <c r="AO363" s="270"/>
      <c r="AP363" s="270"/>
      <c r="AQ363" s="270"/>
      <c r="AR363" s="270"/>
      <c r="AS363" s="270"/>
      <c r="AT363" s="270"/>
      <c r="AU363" s="270"/>
      <c r="AV363" s="270"/>
      <c r="AW363" s="270"/>
      <c r="AX363" s="270"/>
    </row>
    <row r="364" spans="1:50">
      <c r="A364" s="474"/>
      <c r="B364" s="270"/>
      <c r="C364" s="270"/>
      <c r="D364" s="270"/>
      <c r="E364" s="270"/>
      <c r="F364" s="270"/>
      <c r="G364" s="270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  <c r="X364" s="270"/>
      <c r="Y364" s="270"/>
      <c r="Z364" s="270"/>
      <c r="AA364" s="270"/>
      <c r="AB364" s="270"/>
      <c r="AC364" s="270"/>
      <c r="AD364" s="270"/>
      <c r="AE364" s="270"/>
      <c r="AF364" s="270"/>
      <c r="AG364" s="270"/>
      <c r="AH364" s="270"/>
      <c r="AI364" s="270"/>
      <c r="AJ364" s="270"/>
      <c r="AK364" s="270"/>
      <c r="AL364" s="270"/>
      <c r="AM364" s="270"/>
      <c r="AN364" s="270"/>
      <c r="AO364" s="270"/>
      <c r="AP364" s="270"/>
      <c r="AQ364" s="270"/>
      <c r="AR364" s="270"/>
      <c r="AS364" s="270"/>
      <c r="AT364" s="270"/>
      <c r="AU364" s="270"/>
      <c r="AV364" s="270"/>
      <c r="AW364" s="270"/>
      <c r="AX364" s="270"/>
    </row>
    <row r="365" spans="1:50">
      <c r="A365" s="474"/>
      <c r="B365" s="270"/>
      <c r="C365" s="270"/>
      <c r="D365" s="270"/>
      <c r="E365" s="270"/>
      <c r="F365" s="270"/>
      <c r="G365" s="270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  <c r="X365" s="270"/>
      <c r="Y365" s="270"/>
      <c r="Z365" s="270"/>
      <c r="AA365" s="270"/>
      <c r="AB365" s="270"/>
      <c r="AC365" s="270"/>
      <c r="AD365" s="270"/>
      <c r="AE365" s="270"/>
      <c r="AF365" s="270"/>
      <c r="AG365" s="270"/>
      <c r="AH365" s="270"/>
      <c r="AI365" s="270"/>
      <c r="AJ365" s="270"/>
      <c r="AK365" s="270"/>
      <c r="AL365" s="270"/>
      <c r="AM365" s="270"/>
      <c r="AN365" s="270"/>
      <c r="AO365" s="270"/>
      <c r="AP365" s="270"/>
      <c r="AQ365" s="270"/>
      <c r="AR365" s="270"/>
      <c r="AS365" s="270"/>
      <c r="AT365" s="270"/>
      <c r="AU365" s="270"/>
      <c r="AV365" s="270"/>
      <c r="AW365" s="270"/>
      <c r="AX365" s="270"/>
    </row>
    <row r="366" spans="1:50">
      <c r="A366" s="474"/>
      <c r="B366" s="270"/>
      <c r="C366" s="270"/>
      <c r="D366" s="270"/>
      <c r="E366" s="270"/>
      <c r="F366" s="270"/>
      <c r="G366" s="270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  <c r="X366" s="270"/>
      <c r="Y366" s="270"/>
      <c r="Z366" s="270"/>
      <c r="AA366" s="270"/>
      <c r="AB366" s="270"/>
      <c r="AC366" s="270"/>
      <c r="AD366" s="270"/>
      <c r="AE366" s="270"/>
      <c r="AF366" s="270"/>
      <c r="AG366" s="270"/>
      <c r="AH366" s="270"/>
      <c r="AI366" s="270"/>
      <c r="AJ366" s="270"/>
      <c r="AK366" s="270"/>
      <c r="AL366" s="270"/>
      <c r="AM366" s="270"/>
      <c r="AN366" s="270"/>
      <c r="AO366" s="270"/>
      <c r="AP366" s="270"/>
      <c r="AQ366" s="270"/>
      <c r="AR366" s="270"/>
      <c r="AS366" s="270"/>
      <c r="AT366" s="270"/>
      <c r="AU366" s="270"/>
      <c r="AV366" s="270"/>
      <c r="AW366" s="270"/>
      <c r="AX366" s="270"/>
    </row>
    <row r="367" spans="1:50">
      <c r="A367" s="474"/>
      <c r="B367" s="270"/>
      <c r="C367" s="270"/>
      <c r="D367" s="270"/>
      <c r="E367" s="270"/>
      <c r="F367" s="270"/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  <c r="X367" s="270"/>
      <c r="Y367" s="270"/>
      <c r="Z367" s="270"/>
      <c r="AA367" s="270"/>
      <c r="AB367" s="270"/>
      <c r="AC367" s="270"/>
      <c r="AD367" s="270"/>
      <c r="AE367" s="270"/>
      <c r="AF367" s="270"/>
      <c r="AG367" s="270"/>
      <c r="AH367" s="270"/>
      <c r="AI367" s="270"/>
      <c r="AJ367" s="270"/>
      <c r="AK367" s="270"/>
      <c r="AL367" s="270"/>
      <c r="AM367" s="270"/>
      <c r="AN367" s="270"/>
      <c r="AO367" s="270"/>
      <c r="AP367" s="270"/>
      <c r="AQ367" s="270"/>
      <c r="AR367" s="270"/>
      <c r="AS367" s="270"/>
      <c r="AT367" s="270"/>
      <c r="AU367" s="270"/>
      <c r="AV367" s="270"/>
      <c r="AW367" s="270"/>
      <c r="AX367" s="270"/>
    </row>
    <row r="368" spans="1:50">
      <c r="A368" s="474"/>
      <c r="B368" s="270"/>
      <c r="C368" s="270"/>
      <c r="D368" s="270"/>
      <c r="E368" s="270"/>
      <c r="F368" s="270"/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  <c r="X368" s="270"/>
      <c r="Y368" s="270"/>
      <c r="Z368" s="270"/>
      <c r="AA368" s="270"/>
      <c r="AB368" s="270"/>
      <c r="AC368" s="270"/>
      <c r="AD368" s="270"/>
      <c r="AE368" s="270"/>
      <c r="AF368" s="270"/>
      <c r="AG368" s="270"/>
      <c r="AH368" s="270"/>
      <c r="AI368" s="270"/>
      <c r="AJ368" s="270"/>
      <c r="AK368" s="270"/>
      <c r="AL368" s="270"/>
      <c r="AM368" s="270"/>
      <c r="AN368" s="270"/>
      <c r="AO368" s="270"/>
      <c r="AP368" s="270"/>
      <c r="AQ368" s="270"/>
      <c r="AR368" s="270"/>
      <c r="AS368" s="270"/>
      <c r="AT368" s="270"/>
      <c r="AU368" s="270"/>
      <c r="AV368" s="270"/>
      <c r="AW368" s="270"/>
      <c r="AX368" s="270"/>
    </row>
    <row r="369" spans="1:50">
      <c r="A369" s="474"/>
      <c r="B369" s="270"/>
      <c r="C369" s="270"/>
      <c r="D369" s="270"/>
      <c r="E369" s="270"/>
      <c r="F369" s="270"/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  <c r="X369" s="270"/>
      <c r="Y369" s="270"/>
      <c r="Z369" s="270"/>
      <c r="AA369" s="270"/>
      <c r="AB369" s="270"/>
      <c r="AC369" s="270"/>
      <c r="AD369" s="270"/>
      <c r="AE369" s="270"/>
      <c r="AF369" s="270"/>
      <c r="AG369" s="270"/>
      <c r="AH369" s="270"/>
      <c r="AI369" s="270"/>
      <c r="AJ369" s="270"/>
      <c r="AK369" s="270"/>
      <c r="AL369" s="270"/>
      <c r="AM369" s="270"/>
      <c r="AN369" s="270"/>
      <c r="AO369" s="270"/>
      <c r="AP369" s="270"/>
      <c r="AQ369" s="270"/>
      <c r="AR369" s="270"/>
      <c r="AS369" s="270"/>
      <c r="AT369" s="270"/>
      <c r="AU369" s="270"/>
      <c r="AV369" s="270"/>
      <c r="AW369" s="270"/>
      <c r="AX369" s="270"/>
    </row>
    <row r="370" spans="1:50">
      <c r="A370" s="474"/>
      <c r="B370" s="270"/>
      <c r="C370" s="270"/>
      <c r="D370" s="270"/>
      <c r="E370" s="270"/>
      <c r="F370" s="270"/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  <c r="X370" s="270"/>
      <c r="Y370" s="270"/>
      <c r="Z370" s="270"/>
      <c r="AA370" s="270"/>
      <c r="AB370" s="270"/>
      <c r="AC370" s="270"/>
      <c r="AD370" s="270"/>
      <c r="AE370" s="270"/>
      <c r="AF370" s="270"/>
      <c r="AG370" s="270"/>
      <c r="AH370" s="270"/>
      <c r="AI370" s="270"/>
      <c r="AJ370" s="270"/>
      <c r="AK370" s="270"/>
      <c r="AL370" s="270"/>
      <c r="AM370" s="270"/>
      <c r="AN370" s="270"/>
      <c r="AO370" s="270"/>
      <c r="AP370" s="270"/>
      <c r="AQ370" s="270"/>
      <c r="AR370" s="270"/>
      <c r="AS370" s="270"/>
      <c r="AT370" s="270"/>
      <c r="AU370" s="270"/>
      <c r="AV370" s="270"/>
      <c r="AW370" s="270"/>
      <c r="AX370" s="270"/>
    </row>
    <row r="371" spans="1:50">
      <c r="A371" s="474"/>
      <c r="B371" s="270"/>
      <c r="C371" s="270"/>
      <c r="D371" s="270"/>
      <c r="E371" s="270"/>
      <c r="F371" s="270"/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  <c r="X371" s="270"/>
      <c r="Y371" s="270"/>
      <c r="Z371" s="270"/>
      <c r="AA371" s="270"/>
      <c r="AB371" s="270"/>
      <c r="AC371" s="270"/>
      <c r="AD371" s="270"/>
      <c r="AE371" s="270"/>
      <c r="AF371" s="270"/>
      <c r="AG371" s="270"/>
      <c r="AH371" s="270"/>
      <c r="AI371" s="270"/>
      <c r="AJ371" s="270"/>
      <c r="AK371" s="270"/>
      <c r="AL371" s="270"/>
      <c r="AM371" s="270"/>
      <c r="AN371" s="270"/>
      <c r="AO371" s="270"/>
      <c r="AP371" s="270"/>
      <c r="AQ371" s="270"/>
      <c r="AR371" s="270"/>
      <c r="AS371" s="270"/>
      <c r="AT371" s="270"/>
      <c r="AU371" s="270"/>
      <c r="AV371" s="270"/>
      <c r="AW371" s="270"/>
      <c r="AX371" s="270"/>
    </row>
    <row r="372" spans="1:50">
      <c r="A372" s="474"/>
      <c r="B372" s="270"/>
      <c r="C372" s="270"/>
      <c r="D372" s="270"/>
      <c r="E372" s="270"/>
      <c r="F372" s="270"/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  <c r="X372" s="270"/>
      <c r="Y372" s="270"/>
      <c r="Z372" s="270"/>
      <c r="AA372" s="270"/>
      <c r="AB372" s="270"/>
      <c r="AC372" s="270"/>
      <c r="AD372" s="270"/>
      <c r="AE372" s="270"/>
      <c r="AF372" s="270"/>
      <c r="AG372" s="270"/>
      <c r="AH372" s="270"/>
      <c r="AI372" s="270"/>
      <c r="AJ372" s="270"/>
      <c r="AK372" s="270"/>
      <c r="AL372" s="270"/>
      <c r="AM372" s="270"/>
      <c r="AN372" s="270"/>
      <c r="AO372" s="270"/>
      <c r="AP372" s="270"/>
      <c r="AQ372" s="270"/>
      <c r="AR372" s="270"/>
      <c r="AS372" s="270"/>
      <c r="AT372" s="270"/>
      <c r="AU372" s="270"/>
      <c r="AV372" s="270"/>
      <c r="AW372" s="270"/>
      <c r="AX372" s="270"/>
    </row>
    <row r="373" spans="1:50">
      <c r="A373" s="474"/>
      <c r="B373" s="270"/>
      <c r="C373" s="270"/>
      <c r="D373" s="270"/>
      <c r="E373" s="270"/>
      <c r="F373" s="270"/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  <c r="X373" s="270"/>
      <c r="Y373" s="270"/>
      <c r="Z373" s="270"/>
      <c r="AA373" s="270"/>
      <c r="AB373" s="270"/>
      <c r="AC373" s="270"/>
      <c r="AD373" s="270"/>
      <c r="AE373" s="270"/>
      <c r="AF373" s="270"/>
      <c r="AG373" s="270"/>
      <c r="AH373" s="270"/>
      <c r="AI373" s="270"/>
      <c r="AJ373" s="270"/>
      <c r="AK373" s="270"/>
      <c r="AL373" s="270"/>
      <c r="AM373" s="270"/>
      <c r="AN373" s="270"/>
      <c r="AO373" s="270"/>
      <c r="AP373" s="270"/>
      <c r="AQ373" s="270"/>
      <c r="AR373" s="270"/>
      <c r="AS373" s="270"/>
      <c r="AT373" s="270"/>
      <c r="AU373" s="270"/>
      <c r="AV373" s="270"/>
      <c r="AW373" s="270"/>
      <c r="AX373" s="270"/>
    </row>
    <row r="374" spans="1:50">
      <c r="A374" s="474"/>
      <c r="B374" s="270"/>
      <c r="C374" s="270"/>
      <c r="D374" s="270"/>
      <c r="E374" s="270"/>
      <c r="F374" s="270"/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  <c r="X374" s="270"/>
      <c r="Y374" s="270"/>
      <c r="Z374" s="270"/>
      <c r="AA374" s="270"/>
      <c r="AB374" s="270"/>
      <c r="AC374" s="270"/>
      <c r="AD374" s="270"/>
      <c r="AE374" s="270"/>
      <c r="AF374" s="270"/>
      <c r="AG374" s="270"/>
      <c r="AH374" s="270"/>
      <c r="AI374" s="270"/>
      <c r="AJ374" s="270"/>
      <c r="AK374" s="270"/>
      <c r="AL374" s="270"/>
      <c r="AM374" s="270"/>
      <c r="AN374" s="270"/>
      <c r="AO374" s="270"/>
      <c r="AP374" s="270"/>
      <c r="AQ374" s="270"/>
      <c r="AR374" s="270"/>
      <c r="AS374" s="270"/>
      <c r="AT374" s="270"/>
      <c r="AU374" s="270"/>
      <c r="AV374" s="270"/>
      <c r="AW374" s="270"/>
      <c r="AX374" s="270"/>
    </row>
    <row r="375" spans="1:50">
      <c r="A375" s="474"/>
      <c r="B375" s="270"/>
      <c r="C375" s="270"/>
      <c r="D375" s="270"/>
      <c r="E375" s="270"/>
      <c r="F375" s="270"/>
      <c r="G375" s="270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  <c r="X375" s="270"/>
      <c r="Y375" s="270"/>
      <c r="Z375" s="270"/>
      <c r="AA375" s="270"/>
      <c r="AB375" s="270"/>
      <c r="AC375" s="270"/>
      <c r="AD375" s="270"/>
      <c r="AE375" s="270"/>
      <c r="AF375" s="270"/>
      <c r="AG375" s="270"/>
      <c r="AH375" s="270"/>
      <c r="AI375" s="270"/>
      <c r="AJ375" s="270"/>
      <c r="AK375" s="270"/>
      <c r="AL375" s="270"/>
      <c r="AM375" s="270"/>
      <c r="AN375" s="270"/>
      <c r="AO375" s="270"/>
      <c r="AP375" s="270"/>
      <c r="AQ375" s="270"/>
      <c r="AR375" s="270"/>
      <c r="AS375" s="270"/>
      <c r="AT375" s="270"/>
      <c r="AU375" s="270"/>
      <c r="AV375" s="270"/>
      <c r="AW375" s="270"/>
      <c r="AX375" s="270"/>
    </row>
    <row r="376" spans="1:50">
      <c r="A376" s="474"/>
      <c r="B376" s="270"/>
      <c r="C376" s="270"/>
      <c r="D376" s="270"/>
      <c r="E376" s="270"/>
      <c r="F376" s="270"/>
      <c r="G376" s="270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  <c r="X376" s="270"/>
      <c r="Y376" s="270"/>
      <c r="Z376" s="270"/>
      <c r="AA376" s="270"/>
      <c r="AB376" s="270"/>
      <c r="AC376" s="270"/>
      <c r="AD376" s="270"/>
      <c r="AE376" s="270"/>
      <c r="AF376" s="270"/>
      <c r="AG376" s="270"/>
      <c r="AH376" s="270"/>
      <c r="AI376" s="270"/>
      <c r="AJ376" s="270"/>
      <c r="AK376" s="270"/>
      <c r="AL376" s="270"/>
      <c r="AM376" s="270"/>
      <c r="AN376" s="270"/>
      <c r="AO376" s="270"/>
      <c r="AP376" s="270"/>
      <c r="AQ376" s="270"/>
      <c r="AR376" s="270"/>
      <c r="AS376" s="270"/>
      <c r="AT376" s="270"/>
      <c r="AU376" s="270"/>
      <c r="AV376" s="270"/>
      <c r="AW376" s="270"/>
      <c r="AX376" s="270"/>
    </row>
    <row r="377" spans="1:50">
      <c r="A377" s="474"/>
      <c r="B377" s="270"/>
      <c r="C377" s="270"/>
      <c r="D377" s="270"/>
      <c r="E377" s="270"/>
      <c r="F377" s="270"/>
      <c r="G377" s="270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  <c r="X377" s="270"/>
      <c r="Y377" s="270"/>
      <c r="Z377" s="270"/>
      <c r="AA377" s="270"/>
      <c r="AB377" s="270"/>
      <c r="AC377" s="270"/>
      <c r="AD377" s="270"/>
      <c r="AE377" s="270"/>
      <c r="AF377" s="270"/>
      <c r="AG377" s="270"/>
      <c r="AH377" s="270"/>
      <c r="AI377" s="270"/>
      <c r="AJ377" s="270"/>
      <c r="AK377" s="270"/>
      <c r="AL377" s="270"/>
      <c r="AM377" s="270"/>
      <c r="AN377" s="270"/>
      <c r="AO377" s="270"/>
      <c r="AP377" s="270"/>
      <c r="AQ377" s="270"/>
      <c r="AR377" s="270"/>
      <c r="AS377" s="270"/>
      <c r="AT377" s="270"/>
      <c r="AU377" s="270"/>
      <c r="AV377" s="270"/>
      <c r="AW377" s="270"/>
      <c r="AX377" s="270"/>
    </row>
    <row r="378" spans="1:50">
      <c r="A378" s="474"/>
      <c r="B378" s="270"/>
      <c r="C378" s="270"/>
      <c r="D378" s="270"/>
      <c r="E378" s="270"/>
      <c r="F378" s="270"/>
      <c r="G378" s="270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  <c r="X378" s="270"/>
      <c r="Y378" s="270"/>
      <c r="Z378" s="270"/>
      <c r="AA378" s="270"/>
      <c r="AB378" s="270"/>
      <c r="AC378" s="270"/>
      <c r="AD378" s="270"/>
      <c r="AE378" s="270"/>
      <c r="AF378" s="270"/>
      <c r="AG378" s="270"/>
      <c r="AH378" s="270"/>
      <c r="AI378" s="270"/>
      <c r="AJ378" s="270"/>
      <c r="AK378" s="270"/>
      <c r="AL378" s="270"/>
      <c r="AM378" s="270"/>
      <c r="AN378" s="270"/>
      <c r="AO378" s="270"/>
      <c r="AP378" s="270"/>
      <c r="AQ378" s="270"/>
      <c r="AR378" s="270"/>
      <c r="AS378" s="270"/>
      <c r="AT378" s="270"/>
      <c r="AU378" s="270"/>
      <c r="AV378" s="270"/>
      <c r="AW378" s="270"/>
      <c r="AX378" s="270"/>
    </row>
    <row r="379" spans="1:50">
      <c r="A379" s="474"/>
      <c r="B379" s="270"/>
      <c r="C379" s="270"/>
      <c r="D379" s="270"/>
      <c r="E379" s="270"/>
      <c r="F379" s="270"/>
      <c r="G379" s="270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  <c r="X379" s="270"/>
      <c r="Y379" s="270"/>
      <c r="Z379" s="270"/>
      <c r="AA379" s="270"/>
      <c r="AB379" s="270"/>
      <c r="AC379" s="270"/>
      <c r="AD379" s="270"/>
      <c r="AE379" s="270"/>
      <c r="AF379" s="270"/>
      <c r="AG379" s="270"/>
      <c r="AH379" s="270"/>
      <c r="AI379" s="270"/>
      <c r="AJ379" s="270"/>
      <c r="AK379" s="270"/>
      <c r="AL379" s="270"/>
      <c r="AM379" s="270"/>
      <c r="AN379" s="270"/>
      <c r="AO379" s="270"/>
      <c r="AP379" s="270"/>
      <c r="AQ379" s="270"/>
      <c r="AR379" s="270"/>
      <c r="AS379" s="270"/>
      <c r="AT379" s="270"/>
      <c r="AU379" s="270"/>
      <c r="AV379" s="270"/>
      <c r="AW379" s="270"/>
      <c r="AX379" s="270"/>
    </row>
    <row r="380" spans="1:50">
      <c r="A380" s="474"/>
      <c r="B380" s="270"/>
      <c r="C380" s="270"/>
      <c r="D380" s="270"/>
      <c r="E380" s="270"/>
      <c r="F380" s="270"/>
      <c r="G380" s="270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  <c r="X380" s="270"/>
      <c r="Y380" s="270"/>
      <c r="Z380" s="270"/>
      <c r="AA380" s="270"/>
      <c r="AB380" s="270"/>
      <c r="AC380" s="270"/>
      <c r="AD380" s="270"/>
      <c r="AE380" s="270"/>
      <c r="AF380" s="270"/>
      <c r="AG380" s="270"/>
      <c r="AH380" s="270"/>
      <c r="AI380" s="270"/>
      <c r="AJ380" s="270"/>
      <c r="AK380" s="270"/>
      <c r="AL380" s="270"/>
      <c r="AM380" s="270"/>
      <c r="AN380" s="270"/>
      <c r="AO380" s="270"/>
      <c r="AP380" s="270"/>
      <c r="AQ380" s="270"/>
      <c r="AR380" s="270"/>
      <c r="AS380" s="270"/>
      <c r="AT380" s="270"/>
      <c r="AU380" s="270"/>
      <c r="AV380" s="270"/>
      <c r="AW380" s="270"/>
      <c r="AX380" s="270"/>
    </row>
    <row r="381" spans="1:50">
      <c r="A381" s="474"/>
      <c r="B381" s="270"/>
      <c r="C381" s="270"/>
      <c r="D381" s="270"/>
      <c r="E381" s="270"/>
      <c r="F381" s="270"/>
      <c r="G381" s="270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  <c r="X381" s="270"/>
      <c r="Y381" s="270"/>
      <c r="Z381" s="270"/>
      <c r="AA381" s="270"/>
      <c r="AB381" s="270"/>
      <c r="AC381" s="270"/>
      <c r="AD381" s="270"/>
      <c r="AE381" s="270"/>
      <c r="AF381" s="270"/>
      <c r="AG381" s="270"/>
      <c r="AH381" s="270"/>
      <c r="AI381" s="270"/>
      <c r="AJ381" s="270"/>
      <c r="AK381" s="270"/>
      <c r="AL381" s="270"/>
      <c r="AM381" s="270"/>
      <c r="AN381" s="270"/>
      <c r="AO381" s="270"/>
      <c r="AP381" s="270"/>
      <c r="AQ381" s="270"/>
      <c r="AR381" s="270"/>
      <c r="AS381" s="270"/>
      <c r="AT381" s="270"/>
      <c r="AU381" s="270"/>
      <c r="AV381" s="270"/>
      <c r="AW381" s="270"/>
      <c r="AX381" s="270"/>
    </row>
    <row r="382" spans="1:50">
      <c r="A382" s="474"/>
      <c r="B382" s="270"/>
      <c r="C382" s="270"/>
      <c r="D382" s="270"/>
      <c r="E382" s="270"/>
      <c r="F382" s="270"/>
      <c r="G382" s="270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  <c r="X382" s="270"/>
      <c r="Y382" s="270"/>
      <c r="Z382" s="270"/>
      <c r="AA382" s="270"/>
      <c r="AB382" s="270"/>
      <c r="AC382" s="270"/>
      <c r="AD382" s="270"/>
      <c r="AE382" s="270"/>
      <c r="AF382" s="270"/>
      <c r="AG382" s="270"/>
      <c r="AH382" s="270"/>
      <c r="AI382" s="270"/>
      <c r="AJ382" s="270"/>
      <c r="AK382" s="270"/>
      <c r="AL382" s="270"/>
      <c r="AM382" s="270"/>
      <c r="AN382" s="270"/>
      <c r="AO382" s="270"/>
      <c r="AP382" s="270"/>
      <c r="AQ382" s="270"/>
      <c r="AR382" s="270"/>
      <c r="AS382" s="270"/>
      <c r="AT382" s="270"/>
      <c r="AU382" s="270"/>
      <c r="AV382" s="270"/>
      <c r="AW382" s="270"/>
      <c r="AX382" s="270"/>
    </row>
    <row r="383" spans="1:50">
      <c r="A383" s="474"/>
      <c r="B383" s="270"/>
      <c r="C383" s="270"/>
      <c r="D383" s="270"/>
      <c r="E383" s="270"/>
      <c r="F383" s="270"/>
      <c r="G383" s="270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  <c r="X383" s="270"/>
      <c r="Y383" s="270"/>
      <c r="Z383" s="270"/>
      <c r="AA383" s="270"/>
      <c r="AB383" s="270"/>
      <c r="AC383" s="270"/>
      <c r="AD383" s="270"/>
      <c r="AE383" s="270"/>
      <c r="AF383" s="270"/>
      <c r="AG383" s="270"/>
      <c r="AH383" s="270"/>
      <c r="AI383" s="270"/>
      <c r="AJ383" s="270"/>
      <c r="AK383" s="270"/>
      <c r="AL383" s="270"/>
      <c r="AM383" s="270"/>
      <c r="AN383" s="270"/>
      <c r="AO383" s="270"/>
      <c r="AP383" s="270"/>
      <c r="AQ383" s="270"/>
      <c r="AR383" s="270"/>
      <c r="AS383" s="270"/>
      <c r="AT383" s="270"/>
      <c r="AU383" s="270"/>
      <c r="AV383" s="270"/>
      <c r="AW383" s="270"/>
      <c r="AX383" s="270"/>
    </row>
    <row r="384" spans="1:50">
      <c r="A384" s="474"/>
      <c r="B384" s="270"/>
      <c r="C384" s="270"/>
      <c r="D384" s="270"/>
      <c r="E384" s="270"/>
      <c r="F384" s="270"/>
      <c r="G384" s="270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  <c r="X384" s="270"/>
      <c r="Y384" s="270"/>
      <c r="Z384" s="270"/>
      <c r="AA384" s="270"/>
      <c r="AB384" s="270"/>
      <c r="AC384" s="270"/>
      <c r="AD384" s="270"/>
      <c r="AE384" s="270"/>
      <c r="AF384" s="270"/>
      <c r="AG384" s="270"/>
      <c r="AH384" s="270"/>
      <c r="AI384" s="270"/>
      <c r="AJ384" s="270"/>
      <c r="AK384" s="270"/>
      <c r="AL384" s="270"/>
      <c r="AM384" s="270"/>
      <c r="AN384" s="270"/>
      <c r="AO384" s="270"/>
      <c r="AP384" s="270"/>
      <c r="AQ384" s="270"/>
      <c r="AR384" s="270"/>
      <c r="AS384" s="270"/>
      <c r="AT384" s="270"/>
      <c r="AU384" s="270"/>
      <c r="AV384" s="270"/>
      <c r="AW384" s="270"/>
      <c r="AX384" s="270"/>
    </row>
    <row r="385" spans="1:50">
      <c r="A385" s="474"/>
      <c r="B385" s="270"/>
      <c r="C385" s="270"/>
      <c r="D385" s="270"/>
      <c r="E385" s="270"/>
      <c r="F385" s="270"/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  <c r="X385" s="270"/>
      <c r="Y385" s="270"/>
      <c r="Z385" s="270"/>
      <c r="AA385" s="270"/>
      <c r="AB385" s="270"/>
      <c r="AC385" s="270"/>
      <c r="AD385" s="270"/>
      <c r="AE385" s="270"/>
      <c r="AF385" s="270"/>
      <c r="AG385" s="270"/>
      <c r="AH385" s="270"/>
      <c r="AI385" s="270"/>
      <c r="AJ385" s="270"/>
      <c r="AK385" s="270"/>
      <c r="AL385" s="270"/>
      <c r="AM385" s="270"/>
      <c r="AN385" s="270"/>
      <c r="AO385" s="270"/>
      <c r="AP385" s="270"/>
      <c r="AQ385" s="270"/>
      <c r="AR385" s="270"/>
      <c r="AS385" s="270"/>
      <c r="AT385" s="270"/>
      <c r="AU385" s="270"/>
      <c r="AV385" s="270"/>
      <c r="AW385" s="270"/>
      <c r="AX385" s="270"/>
    </row>
    <row r="386" spans="1:50">
      <c r="A386" s="474"/>
      <c r="B386" s="270"/>
      <c r="C386" s="270"/>
      <c r="D386" s="270"/>
      <c r="E386" s="270"/>
      <c r="F386" s="270"/>
      <c r="G386" s="270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  <c r="X386" s="270"/>
      <c r="Y386" s="270"/>
      <c r="Z386" s="270"/>
      <c r="AA386" s="270"/>
      <c r="AB386" s="270"/>
      <c r="AC386" s="270"/>
      <c r="AD386" s="270"/>
      <c r="AE386" s="270"/>
      <c r="AF386" s="270"/>
      <c r="AG386" s="270"/>
      <c r="AH386" s="270"/>
      <c r="AI386" s="270"/>
      <c r="AJ386" s="270"/>
      <c r="AK386" s="270"/>
      <c r="AL386" s="270"/>
      <c r="AM386" s="270"/>
      <c r="AN386" s="270"/>
      <c r="AO386" s="270"/>
      <c r="AP386" s="270"/>
      <c r="AQ386" s="270"/>
      <c r="AR386" s="270"/>
      <c r="AS386" s="270"/>
      <c r="AT386" s="270"/>
      <c r="AU386" s="270"/>
      <c r="AV386" s="270"/>
      <c r="AW386" s="270"/>
      <c r="AX386" s="270"/>
    </row>
    <row r="387" spans="1:50">
      <c r="A387" s="474"/>
      <c r="B387" s="270"/>
      <c r="C387" s="270"/>
      <c r="D387" s="270"/>
      <c r="E387" s="270"/>
      <c r="F387" s="270"/>
      <c r="G387" s="270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  <c r="X387" s="270"/>
      <c r="Y387" s="270"/>
      <c r="Z387" s="270"/>
      <c r="AA387" s="270"/>
      <c r="AB387" s="270"/>
      <c r="AC387" s="270"/>
      <c r="AD387" s="270"/>
      <c r="AE387" s="270"/>
      <c r="AF387" s="270"/>
      <c r="AG387" s="270"/>
      <c r="AH387" s="270"/>
      <c r="AI387" s="270"/>
      <c r="AJ387" s="270"/>
      <c r="AK387" s="270"/>
      <c r="AL387" s="270"/>
      <c r="AM387" s="270"/>
      <c r="AN387" s="270"/>
      <c r="AO387" s="270"/>
      <c r="AP387" s="270"/>
      <c r="AQ387" s="270"/>
      <c r="AR387" s="270"/>
      <c r="AS387" s="270"/>
      <c r="AT387" s="270"/>
      <c r="AU387" s="270"/>
      <c r="AV387" s="270"/>
      <c r="AW387" s="270"/>
      <c r="AX387" s="270"/>
    </row>
    <row r="388" spans="1:50">
      <c r="A388" s="474"/>
      <c r="B388" s="270"/>
      <c r="C388" s="270"/>
      <c r="D388" s="270"/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  <c r="X388" s="270"/>
      <c r="Y388" s="270"/>
      <c r="Z388" s="270"/>
      <c r="AA388" s="270"/>
      <c r="AB388" s="270"/>
      <c r="AC388" s="270"/>
      <c r="AD388" s="270"/>
      <c r="AE388" s="270"/>
      <c r="AF388" s="270"/>
      <c r="AG388" s="270"/>
      <c r="AH388" s="270"/>
      <c r="AI388" s="270"/>
      <c r="AJ388" s="270"/>
      <c r="AK388" s="270"/>
      <c r="AL388" s="270"/>
      <c r="AM388" s="270"/>
      <c r="AN388" s="270"/>
      <c r="AO388" s="270"/>
      <c r="AP388" s="270"/>
      <c r="AQ388" s="270"/>
      <c r="AR388" s="270"/>
      <c r="AS388" s="270"/>
      <c r="AT388" s="270"/>
      <c r="AU388" s="270"/>
      <c r="AV388" s="270"/>
      <c r="AW388" s="270"/>
      <c r="AX388" s="270"/>
    </row>
    <row r="389" spans="1:50">
      <c r="A389" s="474"/>
      <c r="B389" s="270"/>
      <c r="C389" s="270"/>
      <c r="D389" s="270"/>
      <c r="E389" s="270"/>
      <c r="F389" s="270"/>
      <c r="G389" s="270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  <c r="X389" s="270"/>
      <c r="Y389" s="270"/>
      <c r="Z389" s="270"/>
      <c r="AA389" s="270"/>
      <c r="AB389" s="270"/>
      <c r="AC389" s="270"/>
      <c r="AD389" s="270"/>
      <c r="AE389" s="270"/>
      <c r="AF389" s="270"/>
      <c r="AG389" s="270"/>
      <c r="AH389" s="270"/>
      <c r="AI389" s="270"/>
      <c r="AJ389" s="270"/>
      <c r="AK389" s="270"/>
      <c r="AL389" s="270"/>
      <c r="AM389" s="270"/>
      <c r="AN389" s="270"/>
      <c r="AO389" s="270"/>
      <c r="AP389" s="270"/>
      <c r="AQ389" s="270"/>
      <c r="AR389" s="270"/>
      <c r="AS389" s="270"/>
      <c r="AT389" s="270"/>
      <c r="AU389" s="270"/>
      <c r="AV389" s="270"/>
      <c r="AW389" s="270"/>
      <c r="AX389" s="270"/>
    </row>
    <row r="390" spans="1:50">
      <c r="A390" s="474"/>
      <c r="B390" s="270"/>
      <c r="C390" s="270"/>
      <c r="D390" s="270"/>
      <c r="E390" s="270"/>
      <c r="F390" s="270"/>
      <c r="G390" s="270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  <c r="X390" s="270"/>
      <c r="Y390" s="270"/>
      <c r="Z390" s="270"/>
      <c r="AA390" s="270"/>
      <c r="AB390" s="270"/>
      <c r="AC390" s="270"/>
      <c r="AD390" s="270"/>
      <c r="AE390" s="270"/>
      <c r="AF390" s="270"/>
      <c r="AG390" s="270"/>
      <c r="AH390" s="270"/>
      <c r="AI390" s="270"/>
      <c r="AJ390" s="270"/>
      <c r="AK390" s="270"/>
      <c r="AL390" s="270"/>
      <c r="AM390" s="270"/>
      <c r="AN390" s="270"/>
      <c r="AO390" s="270"/>
      <c r="AP390" s="270"/>
      <c r="AQ390" s="270"/>
      <c r="AR390" s="270"/>
      <c r="AS390" s="270"/>
      <c r="AT390" s="270"/>
      <c r="AU390" s="270"/>
      <c r="AV390" s="270"/>
      <c r="AW390" s="270"/>
      <c r="AX390" s="270"/>
    </row>
    <row r="391" spans="1:50">
      <c r="A391" s="474"/>
      <c r="B391" s="270"/>
      <c r="C391" s="270"/>
      <c r="D391" s="270"/>
      <c r="E391" s="270"/>
      <c r="F391" s="270"/>
      <c r="G391" s="270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  <c r="X391" s="270"/>
      <c r="Y391" s="270"/>
      <c r="Z391" s="270"/>
      <c r="AA391" s="270"/>
      <c r="AB391" s="270"/>
      <c r="AC391" s="270"/>
      <c r="AD391" s="270"/>
      <c r="AE391" s="270"/>
      <c r="AF391" s="270"/>
      <c r="AG391" s="270"/>
      <c r="AH391" s="270"/>
      <c r="AI391" s="270"/>
      <c r="AJ391" s="270"/>
      <c r="AK391" s="270"/>
      <c r="AL391" s="270"/>
      <c r="AM391" s="270"/>
      <c r="AN391" s="270"/>
      <c r="AO391" s="270"/>
      <c r="AP391" s="270"/>
      <c r="AQ391" s="270"/>
      <c r="AR391" s="270"/>
      <c r="AS391" s="270"/>
      <c r="AT391" s="270"/>
      <c r="AU391" s="270"/>
      <c r="AV391" s="270"/>
      <c r="AW391" s="270"/>
      <c r="AX391" s="270"/>
    </row>
    <row r="392" spans="1:50">
      <c r="A392" s="474"/>
      <c r="B392" s="270"/>
      <c r="C392" s="270"/>
      <c r="D392" s="270"/>
      <c r="E392" s="270"/>
      <c r="F392" s="270"/>
      <c r="G392" s="270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  <c r="X392" s="270"/>
      <c r="Y392" s="270"/>
      <c r="Z392" s="270"/>
      <c r="AA392" s="270"/>
      <c r="AB392" s="270"/>
      <c r="AC392" s="270"/>
      <c r="AD392" s="270"/>
      <c r="AE392" s="270"/>
      <c r="AF392" s="270"/>
      <c r="AG392" s="270"/>
      <c r="AH392" s="270"/>
      <c r="AI392" s="270"/>
      <c r="AJ392" s="270"/>
      <c r="AK392" s="270"/>
      <c r="AL392" s="270"/>
      <c r="AM392" s="270"/>
      <c r="AN392" s="270"/>
      <c r="AO392" s="270"/>
      <c r="AP392" s="270"/>
      <c r="AQ392" s="270"/>
      <c r="AR392" s="270"/>
      <c r="AS392" s="270"/>
      <c r="AT392" s="270"/>
      <c r="AU392" s="270"/>
      <c r="AV392" s="270"/>
      <c r="AW392" s="270"/>
      <c r="AX392" s="270"/>
    </row>
    <row r="393" spans="1:50">
      <c r="A393" s="474"/>
      <c r="B393" s="270"/>
      <c r="C393" s="270"/>
      <c r="D393" s="270"/>
      <c r="E393" s="270"/>
      <c r="F393" s="270"/>
      <c r="G393" s="270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  <c r="X393" s="270"/>
      <c r="Y393" s="270"/>
      <c r="Z393" s="270"/>
      <c r="AA393" s="270"/>
      <c r="AB393" s="270"/>
      <c r="AC393" s="270"/>
      <c r="AD393" s="270"/>
      <c r="AE393" s="270"/>
      <c r="AF393" s="270"/>
      <c r="AG393" s="270"/>
      <c r="AH393" s="270"/>
      <c r="AI393" s="270"/>
      <c r="AJ393" s="270"/>
      <c r="AK393" s="270"/>
      <c r="AL393" s="270"/>
      <c r="AM393" s="270"/>
      <c r="AN393" s="270"/>
      <c r="AO393" s="270"/>
      <c r="AP393" s="270"/>
      <c r="AQ393" s="270"/>
      <c r="AR393" s="270"/>
      <c r="AS393" s="270"/>
      <c r="AT393" s="270"/>
      <c r="AU393" s="270"/>
      <c r="AV393" s="270"/>
      <c r="AW393" s="270"/>
      <c r="AX393" s="270"/>
    </row>
    <row r="394" spans="1:50">
      <c r="A394" s="474"/>
      <c r="B394" s="270"/>
      <c r="C394" s="270"/>
      <c r="D394" s="270"/>
      <c r="E394" s="270"/>
      <c r="F394" s="270"/>
      <c r="G394" s="270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  <c r="X394" s="270"/>
      <c r="Y394" s="270"/>
      <c r="Z394" s="270"/>
      <c r="AA394" s="270"/>
      <c r="AB394" s="270"/>
      <c r="AC394" s="270"/>
      <c r="AD394" s="270"/>
      <c r="AE394" s="270"/>
      <c r="AF394" s="270"/>
      <c r="AG394" s="270"/>
      <c r="AH394" s="270"/>
      <c r="AI394" s="270"/>
      <c r="AJ394" s="270"/>
      <c r="AK394" s="270"/>
      <c r="AL394" s="270"/>
      <c r="AM394" s="270"/>
      <c r="AN394" s="270"/>
      <c r="AO394" s="270"/>
      <c r="AP394" s="270"/>
      <c r="AQ394" s="270"/>
      <c r="AR394" s="270"/>
      <c r="AS394" s="270"/>
      <c r="AT394" s="270"/>
      <c r="AU394" s="270"/>
      <c r="AV394" s="270"/>
      <c r="AW394" s="270"/>
      <c r="AX394" s="270"/>
    </row>
    <row r="395" spans="1:50">
      <c r="A395" s="474"/>
      <c r="B395" s="270"/>
      <c r="C395" s="270"/>
      <c r="D395" s="270"/>
      <c r="E395" s="270"/>
      <c r="F395" s="270"/>
      <c r="G395" s="270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  <c r="X395" s="270"/>
      <c r="Y395" s="270"/>
      <c r="Z395" s="270"/>
      <c r="AA395" s="270"/>
      <c r="AB395" s="270"/>
      <c r="AC395" s="270"/>
      <c r="AD395" s="270"/>
      <c r="AE395" s="270"/>
      <c r="AF395" s="270"/>
      <c r="AG395" s="270"/>
      <c r="AH395" s="270"/>
      <c r="AI395" s="270"/>
      <c r="AJ395" s="270"/>
      <c r="AK395" s="270"/>
      <c r="AL395" s="270"/>
      <c r="AM395" s="270"/>
      <c r="AN395" s="270"/>
      <c r="AO395" s="270"/>
      <c r="AP395" s="270"/>
      <c r="AQ395" s="270"/>
      <c r="AR395" s="270"/>
      <c r="AS395" s="270"/>
      <c r="AT395" s="270"/>
      <c r="AU395" s="270"/>
      <c r="AV395" s="270"/>
      <c r="AW395" s="270"/>
      <c r="AX395" s="270"/>
    </row>
    <row r="396" spans="1:50">
      <c r="A396" s="474"/>
      <c r="B396" s="270"/>
      <c r="C396" s="270"/>
      <c r="D396" s="270"/>
      <c r="E396" s="270"/>
      <c r="F396" s="270"/>
      <c r="G396" s="270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  <c r="X396" s="270"/>
      <c r="Y396" s="270"/>
      <c r="Z396" s="270"/>
      <c r="AA396" s="270"/>
      <c r="AB396" s="270"/>
      <c r="AC396" s="270"/>
      <c r="AD396" s="270"/>
      <c r="AE396" s="270"/>
      <c r="AF396" s="270"/>
      <c r="AG396" s="270"/>
      <c r="AH396" s="270"/>
      <c r="AI396" s="270"/>
      <c r="AJ396" s="270"/>
      <c r="AK396" s="270"/>
      <c r="AL396" s="270"/>
      <c r="AM396" s="270"/>
      <c r="AN396" s="270"/>
      <c r="AO396" s="270"/>
      <c r="AP396" s="270"/>
      <c r="AQ396" s="270"/>
      <c r="AR396" s="270"/>
      <c r="AS396" s="270"/>
      <c r="AT396" s="270"/>
      <c r="AU396" s="270"/>
      <c r="AV396" s="270"/>
      <c r="AW396" s="270"/>
      <c r="AX396" s="270"/>
    </row>
    <row r="397" spans="1:50">
      <c r="A397" s="474"/>
      <c r="B397" s="270"/>
      <c r="C397" s="270"/>
      <c r="D397" s="270"/>
      <c r="E397" s="270"/>
      <c r="F397" s="270"/>
      <c r="G397" s="270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  <c r="X397" s="270"/>
      <c r="Y397" s="270"/>
      <c r="Z397" s="270"/>
      <c r="AA397" s="270"/>
      <c r="AB397" s="270"/>
      <c r="AC397" s="270"/>
      <c r="AD397" s="270"/>
      <c r="AE397" s="270"/>
      <c r="AF397" s="270"/>
      <c r="AG397" s="270"/>
      <c r="AH397" s="270"/>
      <c r="AI397" s="270"/>
      <c r="AJ397" s="270"/>
      <c r="AK397" s="270"/>
      <c r="AL397" s="270"/>
      <c r="AM397" s="270"/>
      <c r="AN397" s="270"/>
      <c r="AO397" s="270"/>
      <c r="AP397" s="270"/>
      <c r="AQ397" s="270"/>
      <c r="AR397" s="270"/>
      <c r="AS397" s="270"/>
      <c r="AT397" s="270"/>
      <c r="AU397" s="270"/>
      <c r="AV397" s="270"/>
      <c r="AW397" s="270"/>
      <c r="AX397" s="270"/>
    </row>
    <row r="398" spans="1:50">
      <c r="A398" s="474"/>
      <c r="B398" s="270"/>
      <c r="C398" s="270"/>
      <c r="D398" s="270"/>
      <c r="E398" s="270"/>
      <c r="F398" s="270"/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  <c r="X398" s="270"/>
      <c r="Y398" s="270"/>
      <c r="Z398" s="270"/>
      <c r="AA398" s="270"/>
      <c r="AB398" s="270"/>
      <c r="AC398" s="270"/>
      <c r="AD398" s="270"/>
      <c r="AE398" s="270"/>
      <c r="AF398" s="270"/>
      <c r="AG398" s="270"/>
      <c r="AH398" s="270"/>
      <c r="AI398" s="270"/>
      <c r="AJ398" s="270"/>
      <c r="AK398" s="270"/>
      <c r="AL398" s="270"/>
      <c r="AM398" s="270"/>
      <c r="AN398" s="270"/>
      <c r="AO398" s="270"/>
      <c r="AP398" s="270"/>
      <c r="AQ398" s="270"/>
      <c r="AR398" s="270"/>
      <c r="AS398" s="270"/>
      <c r="AT398" s="270"/>
      <c r="AU398" s="270"/>
      <c r="AV398" s="270"/>
      <c r="AW398" s="270"/>
      <c r="AX398" s="270"/>
    </row>
    <row r="399" spans="1:50">
      <c r="A399" s="474"/>
      <c r="B399" s="270"/>
      <c r="C399" s="270"/>
      <c r="D399" s="270"/>
      <c r="E399" s="270"/>
      <c r="F399" s="270"/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  <c r="X399" s="270"/>
      <c r="Y399" s="270"/>
      <c r="Z399" s="270"/>
      <c r="AA399" s="270"/>
      <c r="AB399" s="270"/>
      <c r="AC399" s="270"/>
      <c r="AD399" s="270"/>
      <c r="AE399" s="270"/>
      <c r="AF399" s="270"/>
      <c r="AG399" s="270"/>
      <c r="AH399" s="270"/>
      <c r="AI399" s="270"/>
      <c r="AJ399" s="270"/>
      <c r="AK399" s="270"/>
      <c r="AL399" s="270"/>
      <c r="AM399" s="270"/>
      <c r="AN399" s="270"/>
      <c r="AO399" s="270"/>
      <c r="AP399" s="270"/>
      <c r="AQ399" s="270"/>
      <c r="AR399" s="270"/>
      <c r="AS399" s="270"/>
      <c r="AT399" s="270"/>
      <c r="AU399" s="270"/>
      <c r="AV399" s="270"/>
      <c r="AW399" s="270"/>
      <c r="AX399" s="270"/>
    </row>
    <row r="400" spans="1:50">
      <c r="A400" s="474"/>
      <c r="B400" s="270"/>
      <c r="C400" s="270"/>
      <c r="D400" s="270"/>
      <c r="E400" s="270"/>
      <c r="F400" s="270"/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  <c r="X400" s="270"/>
      <c r="Y400" s="270"/>
      <c r="Z400" s="270"/>
      <c r="AA400" s="270"/>
      <c r="AB400" s="270"/>
      <c r="AC400" s="270"/>
      <c r="AD400" s="270"/>
      <c r="AE400" s="270"/>
      <c r="AF400" s="270"/>
      <c r="AG400" s="270"/>
      <c r="AH400" s="270"/>
      <c r="AI400" s="270"/>
      <c r="AJ400" s="270"/>
      <c r="AK400" s="270"/>
      <c r="AL400" s="270"/>
      <c r="AM400" s="270"/>
      <c r="AN400" s="270"/>
      <c r="AO400" s="270"/>
      <c r="AP400" s="270"/>
      <c r="AQ400" s="270"/>
      <c r="AR400" s="270"/>
      <c r="AS400" s="270"/>
      <c r="AT400" s="270"/>
      <c r="AU400" s="270"/>
      <c r="AV400" s="270"/>
      <c r="AW400" s="270"/>
      <c r="AX400" s="270"/>
    </row>
    <row r="401" spans="1:50">
      <c r="A401" s="474"/>
      <c r="B401" s="270"/>
      <c r="C401" s="270"/>
      <c r="D401" s="270"/>
      <c r="E401" s="270"/>
      <c r="F401" s="270"/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  <c r="X401" s="270"/>
      <c r="Y401" s="270"/>
      <c r="Z401" s="270"/>
      <c r="AA401" s="270"/>
      <c r="AB401" s="270"/>
      <c r="AC401" s="270"/>
      <c r="AD401" s="270"/>
      <c r="AE401" s="270"/>
      <c r="AF401" s="270"/>
      <c r="AG401" s="270"/>
      <c r="AH401" s="270"/>
      <c r="AI401" s="270"/>
      <c r="AJ401" s="270"/>
      <c r="AK401" s="270"/>
      <c r="AL401" s="270"/>
      <c r="AM401" s="270"/>
      <c r="AN401" s="270"/>
      <c r="AO401" s="270"/>
      <c r="AP401" s="270"/>
      <c r="AQ401" s="270"/>
      <c r="AR401" s="270"/>
      <c r="AS401" s="270"/>
      <c r="AT401" s="270"/>
      <c r="AU401" s="270"/>
      <c r="AV401" s="270"/>
      <c r="AW401" s="270"/>
      <c r="AX401" s="270"/>
    </row>
    <row r="402" spans="1:50">
      <c r="A402" s="474"/>
      <c r="B402" s="270"/>
      <c r="C402" s="270"/>
      <c r="D402" s="270"/>
      <c r="E402" s="270"/>
      <c r="F402" s="270"/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  <c r="X402" s="270"/>
      <c r="Y402" s="270"/>
      <c r="Z402" s="270"/>
      <c r="AA402" s="270"/>
      <c r="AB402" s="270"/>
      <c r="AC402" s="270"/>
      <c r="AD402" s="270"/>
      <c r="AE402" s="270"/>
      <c r="AF402" s="270"/>
      <c r="AG402" s="270"/>
      <c r="AH402" s="270"/>
      <c r="AI402" s="270"/>
      <c r="AJ402" s="270"/>
      <c r="AK402" s="270"/>
      <c r="AL402" s="270"/>
      <c r="AM402" s="270"/>
      <c r="AN402" s="270"/>
      <c r="AO402" s="270"/>
      <c r="AP402" s="270"/>
      <c r="AQ402" s="270"/>
      <c r="AR402" s="270"/>
      <c r="AS402" s="270"/>
      <c r="AT402" s="270"/>
      <c r="AU402" s="270"/>
      <c r="AV402" s="270"/>
      <c r="AW402" s="270"/>
      <c r="AX402" s="270"/>
    </row>
    <row r="403" spans="1:50">
      <c r="A403" s="474"/>
      <c r="B403" s="270"/>
      <c r="C403" s="270"/>
      <c r="D403" s="270"/>
      <c r="E403" s="270"/>
      <c r="F403" s="270"/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  <c r="X403" s="270"/>
      <c r="Y403" s="270"/>
      <c r="Z403" s="270"/>
      <c r="AA403" s="270"/>
      <c r="AB403" s="270"/>
      <c r="AC403" s="270"/>
      <c r="AD403" s="270"/>
      <c r="AE403" s="270"/>
      <c r="AF403" s="270"/>
      <c r="AG403" s="270"/>
      <c r="AH403" s="270"/>
      <c r="AI403" s="270"/>
      <c r="AJ403" s="270"/>
      <c r="AK403" s="270"/>
      <c r="AL403" s="270"/>
      <c r="AM403" s="270"/>
      <c r="AN403" s="270"/>
      <c r="AO403" s="270"/>
      <c r="AP403" s="270"/>
      <c r="AQ403" s="270"/>
      <c r="AR403" s="270"/>
      <c r="AS403" s="270"/>
      <c r="AT403" s="270"/>
      <c r="AU403" s="270"/>
      <c r="AV403" s="270"/>
      <c r="AW403" s="270"/>
      <c r="AX403" s="270"/>
    </row>
    <row r="404" spans="1:50">
      <c r="A404" s="474"/>
      <c r="B404" s="270"/>
      <c r="C404" s="270"/>
      <c r="D404" s="270"/>
      <c r="E404" s="270"/>
      <c r="F404" s="270"/>
      <c r="G404" s="270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  <c r="X404" s="270"/>
      <c r="Y404" s="270"/>
      <c r="Z404" s="270"/>
      <c r="AA404" s="270"/>
      <c r="AB404" s="270"/>
      <c r="AC404" s="270"/>
      <c r="AD404" s="270"/>
      <c r="AE404" s="270"/>
      <c r="AF404" s="270"/>
      <c r="AG404" s="270"/>
      <c r="AH404" s="270"/>
      <c r="AI404" s="270"/>
      <c r="AJ404" s="270"/>
      <c r="AK404" s="270"/>
      <c r="AL404" s="270"/>
      <c r="AM404" s="270"/>
      <c r="AN404" s="270"/>
      <c r="AO404" s="270"/>
      <c r="AP404" s="270"/>
      <c r="AQ404" s="270"/>
      <c r="AR404" s="270"/>
      <c r="AS404" s="270"/>
      <c r="AT404" s="270"/>
      <c r="AU404" s="270"/>
      <c r="AV404" s="270"/>
      <c r="AW404" s="270"/>
      <c r="AX404" s="270"/>
    </row>
    <row r="405" spans="1:50">
      <c r="A405" s="474"/>
      <c r="B405" s="270"/>
      <c r="C405" s="270"/>
      <c r="D405" s="270"/>
      <c r="E405" s="270"/>
      <c r="F405" s="270"/>
      <c r="G405" s="270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  <c r="X405" s="270"/>
      <c r="Y405" s="270"/>
      <c r="Z405" s="270"/>
      <c r="AA405" s="270"/>
      <c r="AB405" s="270"/>
      <c r="AC405" s="270"/>
      <c r="AD405" s="270"/>
      <c r="AE405" s="270"/>
      <c r="AF405" s="270"/>
      <c r="AG405" s="270"/>
      <c r="AH405" s="270"/>
      <c r="AI405" s="270"/>
      <c r="AJ405" s="270"/>
      <c r="AK405" s="270"/>
      <c r="AL405" s="270"/>
      <c r="AM405" s="270"/>
      <c r="AN405" s="270"/>
      <c r="AO405" s="270"/>
      <c r="AP405" s="270"/>
      <c r="AQ405" s="270"/>
      <c r="AR405" s="270"/>
      <c r="AS405" s="270"/>
      <c r="AT405" s="270"/>
      <c r="AU405" s="270"/>
      <c r="AV405" s="270"/>
      <c r="AW405" s="270"/>
      <c r="AX405" s="270"/>
    </row>
    <row r="406" spans="1:50">
      <c r="A406" s="474"/>
      <c r="B406" s="270"/>
      <c r="C406" s="270"/>
      <c r="D406" s="270"/>
      <c r="E406" s="270"/>
      <c r="F406" s="270"/>
      <c r="G406" s="270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  <c r="X406" s="270"/>
      <c r="Y406" s="270"/>
      <c r="Z406" s="270"/>
      <c r="AA406" s="270"/>
      <c r="AB406" s="270"/>
      <c r="AC406" s="270"/>
      <c r="AD406" s="270"/>
      <c r="AE406" s="270"/>
      <c r="AF406" s="270"/>
      <c r="AG406" s="270"/>
      <c r="AH406" s="270"/>
      <c r="AI406" s="270"/>
      <c r="AJ406" s="270"/>
      <c r="AK406" s="270"/>
      <c r="AL406" s="270"/>
      <c r="AM406" s="270"/>
      <c r="AN406" s="270"/>
      <c r="AO406" s="270"/>
      <c r="AP406" s="270"/>
      <c r="AQ406" s="270"/>
      <c r="AR406" s="270"/>
      <c r="AS406" s="270"/>
      <c r="AT406" s="270"/>
      <c r="AU406" s="270"/>
      <c r="AV406" s="270"/>
      <c r="AW406" s="270"/>
      <c r="AX406" s="270"/>
    </row>
    <row r="407" spans="1:50">
      <c r="A407" s="474"/>
      <c r="B407" s="270"/>
      <c r="C407" s="270"/>
      <c r="D407" s="270"/>
      <c r="E407" s="270"/>
      <c r="F407" s="270"/>
      <c r="G407" s="270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  <c r="X407" s="270"/>
      <c r="Y407" s="270"/>
      <c r="Z407" s="270"/>
      <c r="AA407" s="270"/>
      <c r="AB407" s="270"/>
      <c r="AC407" s="270"/>
      <c r="AD407" s="270"/>
      <c r="AE407" s="270"/>
      <c r="AF407" s="270"/>
      <c r="AG407" s="270"/>
      <c r="AH407" s="270"/>
      <c r="AI407" s="270"/>
      <c r="AJ407" s="270"/>
      <c r="AK407" s="270"/>
      <c r="AL407" s="270"/>
      <c r="AM407" s="270"/>
      <c r="AN407" s="270"/>
      <c r="AO407" s="270"/>
      <c r="AP407" s="270"/>
      <c r="AQ407" s="270"/>
      <c r="AR407" s="270"/>
      <c r="AS407" s="270"/>
      <c r="AT407" s="270"/>
      <c r="AU407" s="270"/>
      <c r="AV407" s="270"/>
      <c r="AW407" s="270"/>
      <c r="AX407" s="270"/>
    </row>
    <row r="408" spans="1:50">
      <c r="A408" s="474"/>
      <c r="B408" s="270"/>
      <c r="C408" s="270"/>
      <c r="D408" s="270"/>
      <c r="E408" s="270"/>
      <c r="F408" s="270"/>
      <c r="G408" s="270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  <c r="X408" s="270"/>
      <c r="Y408" s="270"/>
      <c r="Z408" s="270"/>
      <c r="AA408" s="270"/>
      <c r="AB408" s="270"/>
      <c r="AC408" s="270"/>
      <c r="AD408" s="270"/>
      <c r="AE408" s="270"/>
      <c r="AF408" s="270"/>
      <c r="AG408" s="270"/>
      <c r="AH408" s="270"/>
      <c r="AI408" s="270"/>
      <c r="AJ408" s="270"/>
      <c r="AK408" s="270"/>
      <c r="AL408" s="270"/>
      <c r="AM408" s="270"/>
      <c r="AN408" s="270"/>
      <c r="AO408" s="270"/>
      <c r="AP408" s="270"/>
      <c r="AQ408" s="270"/>
      <c r="AR408" s="270"/>
      <c r="AS408" s="270"/>
      <c r="AT408" s="270"/>
      <c r="AU408" s="270"/>
      <c r="AV408" s="270"/>
      <c r="AW408" s="270"/>
      <c r="AX408" s="270"/>
    </row>
    <row r="409" spans="1:50">
      <c r="A409" s="474"/>
      <c r="B409" s="270"/>
      <c r="C409" s="270"/>
      <c r="D409" s="270"/>
      <c r="E409" s="270"/>
      <c r="F409" s="270"/>
      <c r="G409" s="270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  <c r="X409" s="270"/>
      <c r="Y409" s="270"/>
      <c r="Z409" s="270"/>
      <c r="AA409" s="270"/>
      <c r="AB409" s="270"/>
      <c r="AC409" s="270"/>
      <c r="AD409" s="270"/>
      <c r="AE409" s="270"/>
      <c r="AF409" s="270"/>
      <c r="AG409" s="270"/>
      <c r="AH409" s="270"/>
      <c r="AI409" s="270"/>
      <c r="AJ409" s="270"/>
      <c r="AK409" s="270"/>
      <c r="AL409" s="270"/>
      <c r="AM409" s="270"/>
      <c r="AN409" s="270"/>
      <c r="AO409" s="270"/>
      <c r="AP409" s="270"/>
      <c r="AQ409" s="270"/>
      <c r="AR409" s="270"/>
      <c r="AS409" s="270"/>
      <c r="AT409" s="270"/>
      <c r="AU409" s="270"/>
      <c r="AV409" s="270"/>
      <c r="AW409" s="270"/>
      <c r="AX409" s="270"/>
    </row>
    <row r="410" spans="1:50">
      <c r="A410" s="474"/>
      <c r="B410" s="270"/>
      <c r="C410" s="270"/>
      <c r="D410" s="270"/>
      <c r="E410" s="270"/>
      <c r="F410" s="270"/>
      <c r="G410" s="270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  <c r="X410" s="270"/>
      <c r="Y410" s="270"/>
      <c r="Z410" s="270"/>
      <c r="AA410" s="270"/>
      <c r="AB410" s="270"/>
      <c r="AC410" s="270"/>
      <c r="AD410" s="270"/>
      <c r="AE410" s="270"/>
      <c r="AF410" s="270"/>
      <c r="AG410" s="270"/>
      <c r="AH410" s="270"/>
      <c r="AI410" s="270"/>
      <c r="AJ410" s="270"/>
      <c r="AK410" s="270"/>
      <c r="AL410" s="270"/>
      <c r="AM410" s="270"/>
      <c r="AN410" s="270"/>
      <c r="AO410" s="270"/>
      <c r="AP410" s="270"/>
      <c r="AQ410" s="270"/>
      <c r="AR410" s="270"/>
      <c r="AS410" s="270"/>
      <c r="AT410" s="270"/>
      <c r="AU410" s="270"/>
      <c r="AV410" s="270"/>
      <c r="AW410" s="270"/>
      <c r="AX410" s="270"/>
    </row>
    <row r="411" spans="1:50">
      <c r="A411" s="474"/>
      <c r="B411" s="270"/>
      <c r="C411" s="270"/>
      <c r="D411" s="270"/>
      <c r="E411" s="270"/>
      <c r="F411" s="270"/>
      <c r="G411" s="270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  <c r="X411" s="270"/>
      <c r="Y411" s="270"/>
      <c r="Z411" s="270"/>
      <c r="AA411" s="270"/>
      <c r="AB411" s="270"/>
      <c r="AC411" s="270"/>
      <c r="AD411" s="270"/>
      <c r="AE411" s="270"/>
      <c r="AF411" s="270"/>
      <c r="AG411" s="270"/>
      <c r="AH411" s="270"/>
      <c r="AI411" s="270"/>
      <c r="AJ411" s="270"/>
      <c r="AK411" s="270"/>
      <c r="AL411" s="270"/>
      <c r="AM411" s="270"/>
      <c r="AN411" s="270"/>
      <c r="AO411" s="270"/>
      <c r="AP411" s="270"/>
      <c r="AQ411" s="270"/>
      <c r="AR411" s="270"/>
      <c r="AS411" s="270"/>
      <c r="AT411" s="270"/>
      <c r="AU411" s="270"/>
      <c r="AV411" s="270"/>
      <c r="AW411" s="270"/>
      <c r="AX411" s="270"/>
    </row>
    <row r="412" spans="1:50">
      <c r="A412" s="474"/>
      <c r="B412" s="270"/>
      <c r="C412" s="270"/>
      <c r="D412" s="270"/>
      <c r="E412" s="270"/>
      <c r="F412" s="270"/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  <c r="X412" s="270"/>
      <c r="Y412" s="270"/>
      <c r="Z412" s="270"/>
      <c r="AA412" s="270"/>
      <c r="AB412" s="270"/>
      <c r="AC412" s="270"/>
      <c r="AD412" s="270"/>
      <c r="AE412" s="270"/>
      <c r="AF412" s="270"/>
      <c r="AG412" s="270"/>
      <c r="AH412" s="270"/>
      <c r="AI412" s="270"/>
      <c r="AJ412" s="270"/>
      <c r="AK412" s="270"/>
      <c r="AL412" s="270"/>
      <c r="AM412" s="270"/>
      <c r="AN412" s="270"/>
      <c r="AO412" s="270"/>
      <c r="AP412" s="270"/>
      <c r="AQ412" s="270"/>
      <c r="AR412" s="270"/>
      <c r="AS412" s="270"/>
      <c r="AT412" s="270"/>
      <c r="AU412" s="270"/>
      <c r="AV412" s="270"/>
      <c r="AW412" s="270"/>
      <c r="AX412" s="270"/>
    </row>
    <row r="413" spans="1:50">
      <c r="A413" s="474"/>
      <c r="B413" s="270"/>
      <c r="C413" s="270"/>
      <c r="D413" s="270"/>
      <c r="E413" s="270"/>
      <c r="F413" s="270"/>
      <c r="G413" s="270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  <c r="X413" s="270"/>
      <c r="Y413" s="270"/>
      <c r="Z413" s="270"/>
      <c r="AA413" s="270"/>
      <c r="AB413" s="270"/>
      <c r="AC413" s="270"/>
      <c r="AD413" s="270"/>
      <c r="AE413" s="270"/>
      <c r="AF413" s="270"/>
      <c r="AG413" s="270"/>
      <c r="AH413" s="270"/>
      <c r="AI413" s="270"/>
      <c r="AJ413" s="270"/>
      <c r="AK413" s="270"/>
      <c r="AL413" s="270"/>
      <c r="AM413" s="270"/>
      <c r="AN413" s="270"/>
      <c r="AO413" s="270"/>
      <c r="AP413" s="270"/>
      <c r="AQ413" s="270"/>
      <c r="AR413" s="270"/>
      <c r="AS413" s="270"/>
      <c r="AT413" s="270"/>
      <c r="AU413" s="270"/>
      <c r="AV413" s="270"/>
      <c r="AW413" s="270"/>
      <c r="AX413" s="270"/>
    </row>
    <row r="414" spans="1:50">
      <c r="A414" s="474"/>
      <c r="B414" s="270"/>
      <c r="C414" s="270"/>
      <c r="D414" s="270"/>
      <c r="E414" s="270"/>
      <c r="F414" s="270"/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  <c r="X414" s="270"/>
      <c r="Y414" s="270"/>
      <c r="Z414" s="270"/>
      <c r="AA414" s="270"/>
      <c r="AB414" s="270"/>
      <c r="AC414" s="270"/>
      <c r="AD414" s="270"/>
      <c r="AE414" s="270"/>
      <c r="AF414" s="270"/>
      <c r="AG414" s="270"/>
      <c r="AH414" s="270"/>
      <c r="AI414" s="270"/>
      <c r="AJ414" s="270"/>
      <c r="AK414" s="270"/>
      <c r="AL414" s="270"/>
      <c r="AM414" s="270"/>
      <c r="AN414" s="270"/>
      <c r="AO414" s="270"/>
      <c r="AP414" s="270"/>
      <c r="AQ414" s="270"/>
      <c r="AR414" s="270"/>
      <c r="AS414" s="270"/>
      <c r="AT414" s="270"/>
      <c r="AU414" s="270"/>
      <c r="AV414" s="270"/>
      <c r="AW414" s="270"/>
      <c r="AX414" s="270"/>
    </row>
    <row r="415" spans="1:50">
      <c r="A415" s="474"/>
      <c r="B415" s="270"/>
      <c r="C415" s="270"/>
      <c r="D415" s="270"/>
      <c r="E415" s="270"/>
      <c r="F415" s="270"/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  <c r="X415" s="270"/>
      <c r="Y415" s="270"/>
      <c r="Z415" s="270"/>
      <c r="AA415" s="270"/>
      <c r="AB415" s="270"/>
      <c r="AC415" s="270"/>
      <c r="AD415" s="270"/>
      <c r="AE415" s="270"/>
      <c r="AF415" s="270"/>
      <c r="AG415" s="270"/>
      <c r="AH415" s="270"/>
      <c r="AI415" s="270"/>
      <c r="AJ415" s="270"/>
      <c r="AK415" s="270"/>
      <c r="AL415" s="270"/>
      <c r="AM415" s="270"/>
      <c r="AN415" s="270"/>
      <c r="AO415" s="270"/>
      <c r="AP415" s="270"/>
      <c r="AQ415" s="270"/>
      <c r="AR415" s="270"/>
      <c r="AS415" s="270"/>
      <c r="AT415" s="270"/>
      <c r="AU415" s="270"/>
      <c r="AV415" s="270"/>
      <c r="AW415" s="270"/>
      <c r="AX415" s="270"/>
    </row>
    <row r="416" spans="1:50">
      <c r="A416" s="474"/>
      <c r="B416" s="270"/>
      <c r="C416" s="270"/>
      <c r="D416" s="270"/>
      <c r="E416" s="270"/>
      <c r="F416" s="270"/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  <c r="X416" s="270"/>
      <c r="Y416" s="270"/>
      <c r="Z416" s="270"/>
      <c r="AA416" s="270"/>
      <c r="AB416" s="270"/>
      <c r="AC416" s="270"/>
      <c r="AD416" s="270"/>
      <c r="AE416" s="270"/>
      <c r="AF416" s="270"/>
      <c r="AG416" s="270"/>
      <c r="AH416" s="270"/>
      <c r="AI416" s="270"/>
      <c r="AJ416" s="270"/>
      <c r="AK416" s="270"/>
      <c r="AL416" s="270"/>
      <c r="AM416" s="270"/>
      <c r="AN416" s="270"/>
      <c r="AO416" s="270"/>
      <c r="AP416" s="270"/>
      <c r="AQ416" s="270"/>
      <c r="AR416" s="270"/>
      <c r="AS416" s="270"/>
      <c r="AT416" s="270"/>
      <c r="AU416" s="270"/>
      <c r="AV416" s="270"/>
      <c r="AW416" s="270"/>
      <c r="AX416" s="270"/>
    </row>
    <row r="417" spans="1:50">
      <c r="A417" s="474"/>
      <c r="B417" s="270"/>
      <c r="C417" s="270"/>
      <c r="D417" s="270"/>
      <c r="E417" s="270"/>
      <c r="F417" s="270"/>
      <c r="G417" s="270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  <c r="X417" s="270"/>
      <c r="Y417" s="270"/>
      <c r="Z417" s="270"/>
      <c r="AA417" s="270"/>
      <c r="AB417" s="270"/>
      <c r="AC417" s="270"/>
      <c r="AD417" s="270"/>
      <c r="AE417" s="270"/>
      <c r="AF417" s="270"/>
      <c r="AG417" s="270"/>
      <c r="AH417" s="270"/>
      <c r="AI417" s="270"/>
      <c r="AJ417" s="270"/>
      <c r="AK417" s="270"/>
      <c r="AL417" s="270"/>
      <c r="AM417" s="270"/>
      <c r="AN417" s="270"/>
      <c r="AO417" s="270"/>
      <c r="AP417" s="270"/>
      <c r="AQ417" s="270"/>
      <c r="AR417" s="270"/>
      <c r="AS417" s="270"/>
      <c r="AT417" s="270"/>
      <c r="AU417" s="270"/>
      <c r="AV417" s="270"/>
      <c r="AW417" s="270"/>
      <c r="AX417" s="270"/>
    </row>
    <row r="418" spans="1:50">
      <c r="A418" s="474"/>
      <c r="B418" s="270"/>
      <c r="C418" s="270"/>
      <c r="D418" s="270"/>
      <c r="E418" s="270"/>
      <c r="F418" s="270"/>
      <c r="G418" s="270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  <c r="X418" s="270"/>
      <c r="Y418" s="270"/>
      <c r="Z418" s="270"/>
      <c r="AA418" s="270"/>
      <c r="AB418" s="270"/>
      <c r="AC418" s="270"/>
      <c r="AD418" s="270"/>
      <c r="AE418" s="270"/>
      <c r="AF418" s="270"/>
      <c r="AG418" s="270"/>
      <c r="AH418" s="270"/>
      <c r="AI418" s="270"/>
      <c r="AJ418" s="270"/>
      <c r="AK418" s="270"/>
      <c r="AL418" s="270"/>
      <c r="AM418" s="270"/>
      <c r="AN418" s="270"/>
      <c r="AO418" s="270"/>
      <c r="AP418" s="270"/>
      <c r="AQ418" s="270"/>
      <c r="AR418" s="270"/>
      <c r="AS418" s="270"/>
      <c r="AT418" s="270"/>
      <c r="AU418" s="270"/>
      <c r="AV418" s="270"/>
      <c r="AW418" s="270"/>
      <c r="AX418" s="270"/>
    </row>
    <row r="419" spans="1:50">
      <c r="A419" s="474"/>
      <c r="B419" s="270"/>
      <c r="C419" s="270"/>
      <c r="D419" s="270"/>
      <c r="E419" s="270"/>
      <c r="F419" s="270"/>
      <c r="G419" s="270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  <c r="X419" s="270"/>
      <c r="Y419" s="270"/>
      <c r="Z419" s="270"/>
      <c r="AA419" s="270"/>
      <c r="AB419" s="270"/>
      <c r="AC419" s="270"/>
      <c r="AD419" s="270"/>
      <c r="AE419" s="270"/>
      <c r="AF419" s="270"/>
      <c r="AG419" s="270"/>
      <c r="AH419" s="270"/>
      <c r="AI419" s="270"/>
      <c r="AJ419" s="270"/>
      <c r="AK419" s="270"/>
      <c r="AL419" s="270"/>
      <c r="AM419" s="270"/>
      <c r="AN419" s="270"/>
      <c r="AO419" s="270"/>
      <c r="AP419" s="270"/>
      <c r="AQ419" s="270"/>
      <c r="AR419" s="270"/>
      <c r="AS419" s="270"/>
      <c r="AT419" s="270"/>
      <c r="AU419" s="270"/>
      <c r="AV419" s="270"/>
      <c r="AW419" s="270"/>
      <c r="AX419" s="270"/>
    </row>
    <row r="420" spans="1:50">
      <c r="A420" s="474"/>
      <c r="B420" s="270"/>
      <c r="C420" s="270"/>
      <c r="D420" s="270"/>
      <c r="E420" s="270"/>
      <c r="F420" s="270"/>
      <c r="G420" s="270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  <c r="X420" s="270"/>
      <c r="Y420" s="270"/>
      <c r="Z420" s="270"/>
      <c r="AA420" s="270"/>
      <c r="AB420" s="270"/>
      <c r="AC420" s="270"/>
      <c r="AD420" s="270"/>
      <c r="AE420" s="270"/>
      <c r="AF420" s="270"/>
      <c r="AG420" s="270"/>
      <c r="AH420" s="270"/>
      <c r="AI420" s="270"/>
      <c r="AJ420" s="270"/>
      <c r="AK420" s="270"/>
      <c r="AL420" s="270"/>
      <c r="AM420" s="270"/>
      <c r="AN420" s="270"/>
      <c r="AO420" s="270"/>
      <c r="AP420" s="270"/>
      <c r="AQ420" s="270"/>
      <c r="AR420" s="270"/>
      <c r="AS420" s="270"/>
      <c r="AT420" s="270"/>
      <c r="AU420" s="270"/>
      <c r="AV420" s="270"/>
      <c r="AW420" s="270"/>
      <c r="AX420" s="270"/>
    </row>
    <row r="421" spans="1:50">
      <c r="A421" s="474"/>
      <c r="B421" s="270"/>
      <c r="C421" s="270"/>
      <c r="D421" s="270"/>
      <c r="E421" s="270"/>
      <c r="F421" s="270"/>
      <c r="G421" s="270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  <c r="X421" s="270"/>
      <c r="Y421" s="270"/>
      <c r="Z421" s="270"/>
      <c r="AA421" s="270"/>
      <c r="AB421" s="270"/>
      <c r="AC421" s="270"/>
      <c r="AD421" s="270"/>
      <c r="AE421" s="270"/>
      <c r="AF421" s="270"/>
      <c r="AG421" s="270"/>
      <c r="AH421" s="270"/>
      <c r="AI421" s="270"/>
      <c r="AJ421" s="270"/>
      <c r="AK421" s="270"/>
      <c r="AL421" s="270"/>
      <c r="AM421" s="270"/>
      <c r="AN421" s="270"/>
      <c r="AO421" s="270"/>
      <c r="AP421" s="270"/>
      <c r="AQ421" s="270"/>
      <c r="AR421" s="270"/>
      <c r="AS421" s="270"/>
      <c r="AT421" s="270"/>
      <c r="AU421" s="270"/>
      <c r="AV421" s="270"/>
      <c r="AW421" s="270"/>
      <c r="AX421" s="270"/>
    </row>
    <row r="422" spans="1:50">
      <c r="A422" s="474"/>
      <c r="B422" s="270"/>
      <c r="C422" s="270"/>
      <c r="D422" s="270"/>
      <c r="E422" s="270"/>
      <c r="F422" s="270"/>
      <c r="G422" s="270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  <c r="X422" s="270"/>
      <c r="Y422" s="270"/>
      <c r="Z422" s="270"/>
      <c r="AA422" s="270"/>
      <c r="AB422" s="270"/>
      <c r="AC422" s="270"/>
      <c r="AD422" s="270"/>
      <c r="AE422" s="270"/>
      <c r="AF422" s="270"/>
      <c r="AG422" s="270"/>
      <c r="AH422" s="270"/>
      <c r="AI422" s="270"/>
      <c r="AJ422" s="270"/>
      <c r="AK422" s="270"/>
      <c r="AL422" s="270"/>
      <c r="AM422" s="270"/>
      <c r="AN422" s="270"/>
      <c r="AO422" s="270"/>
      <c r="AP422" s="270"/>
      <c r="AQ422" s="270"/>
      <c r="AR422" s="270"/>
      <c r="AS422" s="270"/>
      <c r="AT422" s="270"/>
      <c r="AU422" s="270"/>
      <c r="AV422" s="270"/>
      <c r="AW422" s="270"/>
      <c r="AX422" s="270"/>
    </row>
    <row r="423" spans="1:50">
      <c r="A423" s="474"/>
      <c r="B423" s="270"/>
      <c r="C423" s="270"/>
      <c r="D423" s="270"/>
      <c r="E423" s="270"/>
      <c r="F423" s="270"/>
      <c r="G423" s="270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  <c r="X423" s="270"/>
      <c r="Y423" s="270"/>
      <c r="Z423" s="270"/>
      <c r="AA423" s="270"/>
      <c r="AB423" s="270"/>
      <c r="AC423" s="270"/>
      <c r="AD423" s="270"/>
      <c r="AE423" s="270"/>
      <c r="AF423" s="270"/>
      <c r="AG423" s="270"/>
      <c r="AH423" s="270"/>
      <c r="AI423" s="270"/>
      <c r="AJ423" s="270"/>
      <c r="AK423" s="270"/>
      <c r="AL423" s="270"/>
      <c r="AM423" s="270"/>
      <c r="AN423" s="270"/>
      <c r="AO423" s="270"/>
      <c r="AP423" s="270"/>
      <c r="AQ423" s="270"/>
      <c r="AR423" s="270"/>
      <c r="AS423" s="270"/>
      <c r="AT423" s="270"/>
      <c r="AU423" s="270"/>
      <c r="AV423" s="270"/>
      <c r="AW423" s="270"/>
      <c r="AX423" s="270"/>
    </row>
    <row r="424" spans="1:50">
      <c r="A424" s="474"/>
      <c r="B424" s="270"/>
      <c r="C424" s="270"/>
      <c r="D424" s="270"/>
      <c r="E424" s="270"/>
      <c r="F424" s="270"/>
      <c r="G424" s="270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  <c r="X424" s="270"/>
      <c r="Y424" s="270"/>
      <c r="Z424" s="270"/>
      <c r="AA424" s="270"/>
      <c r="AB424" s="270"/>
      <c r="AC424" s="270"/>
      <c r="AD424" s="270"/>
      <c r="AE424" s="270"/>
      <c r="AF424" s="270"/>
      <c r="AG424" s="270"/>
      <c r="AH424" s="270"/>
      <c r="AI424" s="270"/>
      <c r="AJ424" s="270"/>
      <c r="AK424" s="270"/>
      <c r="AL424" s="270"/>
      <c r="AM424" s="270"/>
      <c r="AN424" s="270"/>
      <c r="AO424" s="270"/>
      <c r="AP424" s="270"/>
      <c r="AQ424" s="270"/>
      <c r="AR424" s="270"/>
      <c r="AS424" s="270"/>
      <c r="AT424" s="270"/>
      <c r="AU424" s="270"/>
      <c r="AV424" s="270"/>
      <c r="AW424" s="270"/>
      <c r="AX424" s="270"/>
    </row>
    <row r="425" spans="1:50">
      <c r="A425" s="474"/>
      <c r="B425" s="270"/>
      <c r="C425" s="270"/>
      <c r="D425" s="270"/>
      <c r="E425" s="270"/>
      <c r="F425" s="270"/>
      <c r="G425" s="270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  <c r="X425" s="270"/>
      <c r="Y425" s="270"/>
      <c r="Z425" s="270"/>
      <c r="AA425" s="270"/>
      <c r="AB425" s="270"/>
      <c r="AC425" s="270"/>
      <c r="AD425" s="270"/>
      <c r="AE425" s="270"/>
      <c r="AF425" s="270"/>
      <c r="AG425" s="270"/>
      <c r="AH425" s="270"/>
      <c r="AI425" s="270"/>
      <c r="AJ425" s="270"/>
      <c r="AK425" s="270"/>
      <c r="AL425" s="270"/>
      <c r="AM425" s="270"/>
      <c r="AN425" s="270"/>
      <c r="AO425" s="270"/>
      <c r="AP425" s="270"/>
      <c r="AQ425" s="270"/>
      <c r="AR425" s="270"/>
      <c r="AS425" s="270"/>
      <c r="AT425" s="270"/>
      <c r="AU425" s="270"/>
      <c r="AV425" s="270"/>
      <c r="AW425" s="270"/>
      <c r="AX425" s="270"/>
    </row>
    <row r="426" spans="1:50">
      <c r="A426" s="474"/>
      <c r="B426" s="270"/>
      <c r="C426" s="270"/>
      <c r="D426" s="270"/>
      <c r="E426" s="270"/>
      <c r="F426" s="270"/>
      <c r="G426" s="270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  <c r="X426" s="270"/>
      <c r="Y426" s="270"/>
      <c r="Z426" s="270"/>
      <c r="AA426" s="270"/>
      <c r="AB426" s="270"/>
      <c r="AC426" s="270"/>
      <c r="AD426" s="270"/>
      <c r="AE426" s="270"/>
      <c r="AF426" s="270"/>
      <c r="AG426" s="270"/>
      <c r="AH426" s="270"/>
      <c r="AI426" s="270"/>
      <c r="AJ426" s="270"/>
      <c r="AK426" s="270"/>
      <c r="AL426" s="270"/>
      <c r="AM426" s="270"/>
      <c r="AN426" s="270"/>
      <c r="AO426" s="270"/>
      <c r="AP426" s="270"/>
      <c r="AQ426" s="270"/>
      <c r="AR426" s="270"/>
      <c r="AS426" s="270"/>
      <c r="AT426" s="270"/>
      <c r="AU426" s="270"/>
      <c r="AV426" s="270"/>
      <c r="AW426" s="270"/>
      <c r="AX426" s="270"/>
    </row>
    <row r="427" spans="1:50">
      <c r="A427" s="474"/>
      <c r="B427" s="270"/>
      <c r="C427" s="270"/>
      <c r="D427" s="270"/>
      <c r="E427" s="270"/>
      <c r="F427" s="270"/>
      <c r="G427" s="270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  <c r="X427" s="270"/>
      <c r="Y427" s="270"/>
      <c r="Z427" s="270"/>
      <c r="AA427" s="270"/>
      <c r="AB427" s="270"/>
      <c r="AC427" s="270"/>
      <c r="AD427" s="270"/>
      <c r="AE427" s="270"/>
      <c r="AF427" s="270"/>
      <c r="AG427" s="270"/>
      <c r="AH427" s="270"/>
      <c r="AI427" s="270"/>
      <c r="AJ427" s="270"/>
      <c r="AK427" s="270"/>
      <c r="AL427" s="270"/>
      <c r="AM427" s="270"/>
      <c r="AN427" s="270"/>
      <c r="AO427" s="270"/>
      <c r="AP427" s="270"/>
      <c r="AQ427" s="270"/>
      <c r="AR427" s="270"/>
      <c r="AS427" s="270"/>
      <c r="AT427" s="270"/>
      <c r="AU427" s="270"/>
      <c r="AV427" s="270"/>
      <c r="AW427" s="270"/>
      <c r="AX427" s="270"/>
    </row>
    <row r="428" spans="1:50">
      <c r="A428" s="474"/>
      <c r="B428" s="270"/>
      <c r="C428" s="270"/>
      <c r="D428" s="270"/>
      <c r="E428" s="270"/>
      <c r="F428" s="270"/>
      <c r="G428" s="270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  <c r="X428" s="270"/>
      <c r="Y428" s="270"/>
      <c r="Z428" s="270"/>
      <c r="AA428" s="270"/>
      <c r="AB428" s="270"/>
      <c r="AC428" s="270"/>
      <c r="AD428" s="270"/>
      <c r="AE428" s="270"/>
      <c r="AF428" s="270"/>
      <c r="AG428" s="270"/>
      <c r="AH428" s="270"/>
      <c r="AI428" s="270"/>
      <c r="AJ428" s="270"/>
      <c r="AK428" s="270"/>
      <c r="AL428" s="270"/>
      <c r="AM428" s="270"/>
      <c r="AN428" s="270"/>
      <c r="AO428" s="270"/>
      <c r="AP428" s="270"/>
      <c r="AQ428" s="270"/>
      <c r="AR428" s="270"/>
      <c r="AS428" s="270"/>
      <c r="AT428" s="270"/>
      <c r="AU428" s="270"/>
      <c r="AV428" s="270"/>
      <c r="AW428" s="270"/>
      <c r="AX428" s="270"/>
    </row>
    <row r="429" spans="1:50">
      <c r="A429" s="474"/>
      <c r="B429" s="270"/>
      <c r="C429" s="270"/>
      <c r="D429" s="270"/>
      <c r="E429" s="270"/>
      <c r="F429" s="270"/>
      <c r="G429" s="270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  <c r="X429" s="270"/>
      <c r="Y429" s="270"/>
      <c r="Z429" s="270"/>
      <c r="AA429" s="270"/>
      <c r="AB429" s="270"/>
      <c r="AC429" s="270"/>
      <c r="AD429" s="270"/>
      <c r="AE429" s="270"/>
      <c r="AF429" s="270"/>
      <c r="AG429" s="270"/>
      <c r="AH429" s="270"/>
      <c r="AI429" s="270"/>
      <c r="AJ429" s="270"/>
      <c r="AK429" s="270"/>
      <c r="AL429" s="270"/>
      <c r="AM429" s="270"/>
      <c r="AN429" s="270"/>
      <c r="AO429" s="270"/>
      <c r="AP429" s="270"/>
      <c r="AQ429" s="270"/>
      <c r="AR429" s="270"/>
      <c r="AS429" s="270"/>
      <c r="AT429" s="270"/>
      <c r="AU429" s="270"/>
      <c r="AV429" s="270"/>
      <c r="AW429" s="270"/>
      <c r="AX429" s="270"/>
    </row>
    <row r="430" spans="1:50">
      <c r="A430" s="474"/>
      <c r="B430" s="270"/>
      <c r="C430" s="270"/>
      <c r="D430" s="270"/>
      <c r="E430" s="270"/>
      <c r="F430" s="270"/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  <c r="X430" s="270"/>
      <c r="Y430" s="270"/>
      <c r="Z430" s="270"/>
      <c r="AA430" s="270"/>
      <c r="AB430" s="270"/>
      <c r="AC430" s="270"/>
      <c r="AD430" s="270"/>
      <c r="AE430" s="270"/>
      <c r="AF430" s="270"/>
      <c r="AG430" s="270"/>
      <c r="AH430" s="270"/>
      <c r="AI430" s="270"/>
      <c r="AJ430" s="270"/>
      <c r="AK430" s="270"/>
      <c r="AL430" s="270"/>
      <c r="AM430" s="270"/>
      <c r="AN430" s="270"/>
      <c r="AO430" s="270"/>
      <c r="AP430" s="270"/>
      <c r="AQ430" s="270"/>
      <c r="AR430" s="270"/>
      <c r="AS430" s="270"/>
      <c r="AT430" s="270"/>
      <c r="AU430" s="270"/>
      <c r="AV430" s="270"/>
      <c r="AW430" s="270"/>
      <c r="AX430" s="270"/>
    </row>
    <row r="431" spans="1:50">
      <c r="A431" s="474"/>
      <c r="B431" s="270"/>
      <c r="C431" s="270"/>
      <c r="D431" s="270"/>
      <c r="E431" s="270"/>
      <c r="F431" s="270"/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  <c r="X431" s="270"/>
      <c r="Y431" s="270"/>
      <c r="Z431" s="270"/>
      <c r="AA431" s="270"/>
      <c r="AB431" s="270"/>
      <c r="AC431" s="270"/>
      <c r="AD431" s="270"/>
      <c r="AE431" s="270"/>
      <c r="AF431" s="270"/>
      <c r="AG431" s="270"/>
      <c r="AH431" s="270"/>
      <c r="AI431" s="270"/>
      <c r="AJ431" s="270"/>
      <c r="AK431" s="270"/>
      <c r="AL431" s="270"/>
      <c r="AM431" s="270"/>
      <c r="AN431" s="270"/>
      <c r="AO431" s="270"/>
      <c r="AP431" s="270"/>
      <c r="AQ431" s="270"/>
      <c r="AR431" s="270"/>
      <c r="AS431" s="270"/>
      <c r="AT431" s="270"/>
      <c r="AU431" s="270"/>
      <c r="AV431" s="270"/>
      <c r="AW431" s="270"/>
      <c r="AX431" s="270"/>
    </row>
    <row r="432" spans="1:50">
      <c r="A432" s="474"/>
      <c r="B432" s="270"/>
      <c r="C432" s="270"/>
      <c r="D432" s="270"/>
      <c r="E432" s="270"/>
      <c r="F432" s="270"/>
      <c r="G432" s="270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  <c r="X432" s="270"/>
      <c r="Y432" s="270"/>
      <c r="Z432" s="270"/>
      <c r="AA432" s="270"/>
      <c r="AB432" s="270"/>
      <c r="AC432" s="270"/>
      <c r="AD432" s="270"/>
      <c r="AE432" s="270"/>
      <c r="AF432" s="270"/>
      <c r="AG432" s="270"/>
      <c r="AH432" s="270"/>
      <c r="AI432" s="270"/>
      <c r="AJ432" s="270"/>
      <c r="AK432" s="270"/>
      <c r="AL432" s="270"/>
      <c r="AM432" s="270"/>
      <c r="AN432" s="270"/>
      <c r="AO432" s="270"/>
      <c r="AP432" s="270"/>
      <c r="AQ432" s="270"/>
      <c r="AR432" s="270"/>
      <c r="AS432" s="270"/>
      <c r="AT432" s="270"/>
      <c r="AU432" s="270"/>
      <c r="AV432" s="270"/>
      <c r="AW432" s="270"/>
      <c r="AX432" s="270"/>
    </row>
    <row r="433" spans="1:50">
      <c r="A433" s="474"/>
      <c r="B433" s="270"/>
      <c r="C433" s="270"/>
      <c r="D433" s="270"/>
      <c r="E433" s="270"/>
      <c r="F433" s="270"/>
      <c r="G433" s="270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  <c r="X433" s="270"/>
      <c r="Y433" s="270"/>
      <c r="Z433" s="270"/>
      <c r="AA433" s="270"/>
      <c r="AB433" s="270"/>
      <c r="AC433" s="270"/>
      <c r="AD433" s="270"/>
      <c r="AE433" s="270"/>
      <c r="AF433" s="270"/>
      <c r="AG433" s="270"/>
      <c r="AH433" s="270"/>
      <c r="AI433" s="270"/>
      <c r="AJ433" s="270"/>
      <c r="AK433" s="270"/>
      <c r="AL433" s="270"/>
      <c r="AM433" s="270"/>
      <c r="AN433" s="270"/>
      <c r="AO433" s="270"/>
      <c r="AP433" s="270"/>
      <c r="AQ433" s="270"/>
      <c r="AR433" s="270"/>
      <c r="AS433" s="270"/>
      <c r="AT433" s="270"/>
      <c r="AU433" s="270"/>
      <c r="AV433" s="270"/>
      <c r="AW433" s="270"/>
      <c r="AX433" s="270"/>
    </row>
    <row r="434" spans="1:50">
      <c r="A434" s="474"/>
      <c r="B434" s="270"/>
      <c r="C434" s="270"/>
      <c r="D434" s="270"/>
      <c r="E434" s="270"/>
      <c r="F434" s="270"/>
      <c r="G434" s="270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  <c r="X434" s="270"/>
      <c r="Y434" s="270"/>
      <c r="Z434" s="270"/>
      <c r="AA434" s="270"/>
      <c r="AB434" s="270"/>
      <c r="AC434" s="270"/>
      <c r="AD434" s="270"/>
      <c r="AE434" s="270"/>
      <c r="AF434" s="270"/>
      <c r="AG434" s="270"/>
      <c r="AH434" s="270"/>
      <c r="AI434" s="270"/>
      <c r="AJ434" s="270"/>
      <c r="AK434" s="270"/>
      <c r="AL434" s="270"/>
      <c r="AM434" s="270"/>
      <c r="AN434" s="270"/>
      <c r="AO434" s="270"/>
      <c r="AP434" s="270"/>
      <c r="AQ434" s="270"/>
      <c r="AR434" s="270"/>
      <c r="AS434" s="270"/>
      <c r="AT434" s="270"/>
      <c r="AU434" s="270"/>
      <c r="AV434" s="270"/>
      <c r="AW434" s="270"/>
      <c r="AX434" s="270"/>
    </row>
    <row r="435" spans="1:50">
      <c r="A435" s="474"/>
      <c r="B435" s="270"/>
      <c r="C435" s="270"/>
      <c r="D435" s="270"/>
      <c r="E435" s="270"/>
      <c r="F435" s="270"/>
      <c r="G435" s="270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  <c r="X435" s="270"/>
      <c r="Y435" s="270"/>
      <c r="Z435" s="270"/>
      <c r="AA435" s="270"/>
      <c r="AB435" s="270"/>
      <c r="AC435" s="270"/>
      <c r="AD435" s="270"/>
      <c r="AE435" s="270"/>
      <c r="AF435" s="270"/>
      <c r="AG435" s="270"/>
      <c r="AH435" s="270"/>
      <c r="AI435" s="270"/>
      <c r="AJ435" s="270"/>
      <c r="AK435" s="270"/>
      <c r="AL435" s="270"/>
      <c r="AM435" s="270"/>
      <c r="AN435" s="270"/>
      <c r="AO435" s="270"/>
      <c r="AP435" s="270"/>
      <c r="AQ435" s="270"/>
      <c r="AR435" s="270"/>
      <c r="AS435" s="270"/>
      <c r="AT435" s="270"/>
      <c r="AU435" s="270"/>
      <c r="AV435" s="270"/>
      <c r="AW435" s="270"/>
      <c r="AX435" s="270"/>
    </row>
    <row r="436" spans="1:50">
      <c r="A436" s="474"/>
      <c r="B436" s="270"/>
      <c r="C436" s="270"/>
      <c r="D436" s="270"/>
      <c r="E436" s="270"/>
      <c r="F436" s="270"/>
      <c r="G436" s="270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  <c r="X436" s="270"/>
      <c r="Y436" s="270"/>
      <c r="Z436" s="270"/>
      <c r="AA436" s="270"/>
      <c r="AB436" s="270"/>
      <c r="AC436" s="270"/>
      <c r="AD436" s="270"/>
      <c r="AE436" s="270"/>
      <c r="AF436" s="270"/>
      <c r="AG436" s="270"/>
      <c r="AH436" s="270"/>
      <c r="AI436" s="270"/>
      <c r="AJ436" s="270"/>
      <c r="AK436" s="270"/>
      <c r="AL436" s="270"/>
      <c r="AM436" s="270"/>
      <c r="AN436" s="270"/>
      <c r="AO436" s="270"/>
      <c r="AP436" s="270"/>
      <c r="AQ436" s="270"/>
      <c r="AR436" s="270"/>
      <c r="AS436" s="270"/>
      <c r="AT436" s="270"/>
      <c r="AU436" s="270"/>
      <c r="AV436" s="270"/>
      <c r="AW436" s="270"/>
      <c r="AX436" s="270"/>
    </row>
    <row r="437" spans="1:50">
      <c r="A437" s="474"/>
      <c r="B437" s="270"/>
      <c r="C437" s="270"/>
      <c r="D437" s="270"/>
      <c r="E437" s="270"/>
      <c r="F437" s="270"/>
      <c r="G437" s="270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  <c r="X437" s="270"/>
      <c r="Y437" s="270"/>
      <c r="Z437" s="270"/>
      <c r="AA437" s="270"/>
      <c r="AB437" s="270"/>
      <c r="AC437" s="270"/>
      <c r="AD437" s="270"/>
      <c r="AE437" s="270"/>
      <c r="AF437" s="270"/>
      <c r="AG437" s="270"/>
      <c r="AH437" s="270"/>
      <c r="AI437" s="270"/>
      <c r="AJ437" s="270"/>
      <c r="AK437" s="270"/>
      <c r="AL437" s="270"/>
      <c r="AM437" s="270"/>
      <c r="AN437" s="270"/>
      <c r="AO437" s="270"/>
      <c r="AP437" s="270"/>
      <c r="AQ437" s="270"/>
      <c r="AR437" s="270"/>
      <c r="AS437" s="270"/>
      <c r="AT437" s="270"/>
      <c r="AU437" s="270"/>
      <c r="AV437" s="270"/>
      <c r="AW437" s="270"/>
      <c r="AX437" s="270"/>
    </row>
    <row r="438" spans="1:50">
      <c r="A438" s="474"/>
      <c r="B438" s="270"/>
      <c r="C438" s="270"/>
      <c r="D438" s="270"/>
      <c r="E438" s="270"/>
      <c r="F438" s="270"/>
      <c r="G438" s="270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  <c r="X438" s="270"/>
      <c r="Y438" s="270"/>
      <c r="Z438" s="270"/>
      <c r="AA438" s="270"/>
      <c r="AB438" s="270"/>
      <c r="AC438" s="270"/>
      <c r="AD438" s="270"/>
      <c r="AE438" s="270"/>
      <c r="AF438" s="270"/>
      <c r="AG438" s="270"/>
      <c r="AH438" s="270"/>
      <c r="AI438" s="270"/>
      <c r="AJ438" s="270"/>
      <c r="AK438" s="270"/>
      <c r="AL438" s="270"/>
      <c r="AM438" s="270"/>
      <c r="AN438" s="270"/>
      <c r="AO438" s="270"/>
      <c r="AP438" s="270"/>
      <c r="AQ438" s="270"/>
      <c r="AR438" s="270"/>
      <c r="AS438" s="270"/>
      <c r="AT438" s="270"/>
      <c r="AU438" s="270"/>
      <c r="AV438" s="270"/>
      <c r="AW438" s="270"/>
      <c r="AX438" s="270"/>
    </row>
    <row r="439" spans="1:50">
      <c r="A439" s="474"/>
      <c r="B439" s="270"/>
      <c r="C439" s="270"/>
      <c r="D439" s="270"/>
      <c r="E439" s="270"/>
      <c r="F439" s="270"/>
      <c r="G439" s="270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  <c r="X439" s="270"/>
      <c r="Y439" s="270"/>
      <c r="Z439" s="270"/>
      <c r="AA439" s="270"/>
      <c r="AB439" s="270"/>
      <c r="AC439" s="270"/>
      <c r="AD439" s="270"/>
      <c r="AE439" s="270"/>
      <c r="AF439" s="270"/>
      <c r="AG439" s="270"/>
      <c r="AH439" s="270"/>
      <c r="AI439" s="270"/>
      <c r="AJ439" s="270"/>
      <c r="AK439" s="270"/>
      <c r="AL439" s="270"/>
      <c r="AM439" s="270"/>
      <c r="AN439" s="270"/>
      <c r="AO439" s="270"/>
      <c r="AP439" s="270"/>
      <c r="AQ439" s="270"/>
      <c r="AR439" s="270"/>
      <c r="AS439" s="270"/>
      <c r="AT439" s="270"/>
      <c r="AU439" s="270"/>
      <c r="AV439" s="270"/>
      <c r="AW439" s="270"/>
      <c r="AX439" s="270"/>
    </row>
    <row r="440" spans="1:50">
      <c r="A440" s="474"/>
      <c r="B440" s="270"/>
      <c r="C440" s="270"/>
      <c r="D440" s="270"/>
      <c r="E440" s="270"/>
      <c r="F440" s="270"/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  <c r="X440" s="270"/>
      <c r="Y440" s="270"/>
      <c r="Z440" s="270"/>
      <c r="AA440" s="270"/>
      <c r="AB440" s="270"/>
      <c r="AC440" s="270"/>
      <c r="AD440" s="270"/>
      <c r="AE440" s="270"/>
      <c r="AF440" s="270"/>
      <c r="AG440" s="270"/>
      <c r="AH440" s="270"/>
      <c r="AI440" s="270"/>
      <c r="AJ440" s="270"/>
      <c r="AK440" s="270"/>
      <c r="AL440" s="270"/>
      <c r="AM440" s="270"/>
      <c r="AN440" s="270"/>
      <c r="AO440" s="270"/>
      <c r="AP440" s="270"/>
      <c r="AQ440" s="270"/>
      <c r="AR440" s="270"/>
      <c r="AS440" s="270"/>
      <c r="AT440" s="270"/>
      <c r="AU440" s="270"/>
      <c r="AV440" s="270"/>
      <c r="AW440" s="270"/>
      <c r="AX440" s="270"/>
    </row>
    <row r="441" spans="1:50">
      <c r="A441" s="474"/>
      <c r="B441" s="270"/>
      <c r="C441" s="270"/>
      <c r="D441" s="270"/>
      <c r="E441" s="270"/>
      <c r="F441" s="270"/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  <c r="X441" s="270"/>
      <c r="Y441" s="270"/>
      <c r="Z441" s="270"/>
      <c r="AA441" s="270"/>
      <c r="AB441" s="270"/>
      <c r="AC441" s="270"/>
      <c r="AD441" s="270"/>
      <c r="AE441" s="270"/>
      <c r="AF441" s="270"/>
      <c r="AG441" s="270"/>
      <c r="AH441" s="270"/>
      <c r="AI441" s="270"/>
      <c r="AJ441" s="270"/>
      <c r="AK441" s="270"/>
      <c r="AL441" s="270"/>
      <c r="AM441" s="270"/>
      <c r="AN441" s="270"/>
      <c r="AO441" s="270"/>
      <c r="AP441" s="270"/>
      <c r="AQ441" s="270"/>
      <c r="AR441" s="270"/>
      <c r="AS441" s="270"/>
      <c r="AT441" s="270"/>
      <c r="AU441" s="270"/>
      <c r="AV441" s="270"/>
      <c r="AW441" s="270"/>
      <c r="AX441" s="270"/>
    </row>
    <row r="442" spans="1:50">
      <c r="A442" s="474"/>
      <c r="B442" s="270"/>
      <c r="C442" s="270"/>
      <c r="D442" s="270"/>
      <c r="E442" s="270"/>
      <c r="F442" s="270"/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  <c r="X442" s="270"/>
      <c r="Y442" s="270"/>
      <c r="Z442" s="270"/>
      <c r="AA442" s="270"/>
      <c r="AB442" s="270"/>
      <c r="AC442" s="270"/>
      <c r="AD442" s="270"/>
      <c r="AE442" s="270"/>
      <c r="AF442" s="270"/>
      <c r="AG442" s="270"/>
      <c r="AH442" s="270"/>
      <c r="AI442" s="270"/>
      <c r="AJ442" s="270"/>
      <c r="AK442" s="270"/>
      <c r="AL442" s="270"/>
      <c r="AM442" s="270"/>
      <c r="AN442" s="270"/>
      <c r="AO442" s="270"/>
      <c r="AP442" s="270"/>
      <c r="AQ442" s="270"/>
      <c r="AR442" s="270"/>
      <c r="AS442" s="270"/>
      <c r="AT442" s="270"/>
      <c r="AU442" s="270"/>
      <c r="AV442" s="270"/>
      <c r="AW442" s="270"/>
      <c r="AX442" s="270"/>
    </row>
    <row r="443" spans="1:50">
      <c r="A443" s="474"/>
      <c r="B443" s="270"/>
      <c r="C443" s="270"/>
      <c r="D443" s="270"/>
      <c r="E443" s="270"/>
      <c r="F443" s="270"/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  <c r="X443" s="270"/>
      <c r="Y443" s="270"/>
      <c r="Z443" s="270"/>
      <c r="AA443" s="270"/>
      <c r="AB443" s="270"/>
      <c r="AC443" s="270"/>
      <c r="AD443" s="270"/>
      <c r="AE443" s="270"/>
      <c r="AF443" s="270"/>
      <c r="AG443" s="270"/>
      <c r="AH443" s="270"/>
      <c r="AI443" s="270"/>
      <c r="AJ443" s="270"/>
      <c r="AK443" s="270"/>
      <c r="AL443" s="270"/>
      <c r="AM443" s="270"/>
      <c r="AN443" s="270"/>
      <c r="AO443" s="270"/>
      <c r="AP443" s="270"/>
      <c r="AQ443" s="270"/>
      <c r="AR443" s="270"/>
      <c r="AS443" s="270"/>
      <c r="AT443" s="270"/>
      <c r="AU443" s="270"/>
      <c r="AV443" s="270"/>
      <c r="AW443" s="270"/>
      <c r="AX443" s="270"/>
    </row>
    <row r="444" spans="1:50">
      <c r="A444" s="474"/>
      <c r="B444" s="270"/>
      <c r="C444" s="270"/>
      <c r="D444" s="270"/>
      <c r="E444" s="270"/>
      <c r="F444" s="270"/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  <c r="X444" s="270"/>
      <c r="Y444" s="270"/>
      <c r="Z444" s="270"/>
      <c r="AA444" s="270"/>
      <c r="AB444" s="270"/>
      <c r="AC444" s="270"/>
      <c r="AD444" s="270"/>
      <c r="AE444" s="270"/>
      <c r="AF444" s="270"/>
      <c r="AG444" s="270"/>
      <c r="AH444" s="270"/>
      <c r="AI444" s="270"/>
      <c r="AJ444" s="270"/>
      <c r="AK444" s="270"/>
      <c r="AL444" s="270"/>
      <c r="AM444" s="270"/>
      <c r="AN444" s="270"/>
      <c r="AO444" s="270"/>
      <c r="AP444" s="270"/>
      <c r="AQ444" s="270"/>
      <c r="AR444" s="270"/>
      <c r="AS444" s="270"/>
      <c r="AT444" s="270"/>
      <c r="AU444" s="270"/>
      <c r="AV444" s="270"/>
      <c r="AW444" s="270"/>
      <c r="AX444" s="270"/>
    </row>
    <row r="445" spans="1:50">
      <c r="A445" s="474"/>
      <c r="B445" s="270"/>
      <c r="C445" s="270"/>
      <c r="D445" s="270"/>
      <c r="E445" s="270"/>
      <c r="F445" s="270"/>
      <c r="G445" s="270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  <c r="X445" s="270"/>
      <c r="Y445" s="270"/>
      <c r="Z445" s="270"/>
      <c r="AA445" s="270"/>
      <c r="AB445" s="270"/>
      <c r="AC445" s="270"/>
      <c r="AD445" s="270"/>
      <c r="AE445" s="270"/>
      <c r="AF445" s="270"/>
      <c r="AG445" s="270"/>
      <c r="AH445" s="270"/>
      <c r="AI445" s="270"/>
      <c r="AJ445" s="270"/>
      <c r="AK445" s="270"/>
      <c r="AL445" s="270"/>
      <c r="AM445" s="270"/>
      <c r="AN445" s="270"/>
      <c r="AO445" s="270"/>
      <c r="AP445" s="270"/>
      <c r="AQ445" s="270"/>
      <c r="AR445" s="270"/>
      <c r="AS445" s="270"/>
      <c r="AT445" s="270"/>
      <c r="AU445" s="270"/>
      <c r="AV445" s="270"/>
      <c r="AW445" s="270"/>
      <c r="AX445" s="270"/>
    </row>
    <row r="446" spans="1:50">
      <c r="A446" s="474"/>
      <c r="B446" s="270"/>
      <c r="C446" s="270"/>
      <c r="D446" s="270"/>
      <c r="E446" s="270"/>
      <c r="F446" s="270"/>
      <c r="G446" s="270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  <c r="X446" s="270"/>
      <c r="Y446" s="270"/>
      <c r="Z446" s="270"/>
      <c r="AA446" s="270"/>
      <c r="AB446" s="270"/>
      <c r="AC446" s="270"/>
      <c r="AD446" s="270"/>
      <c r="AE446" s="270"/>
      <c r="AF446" s="270"/>
      <c r="AG446" s="270"/>
      <c r="AH446" s="270"/>
      <c r="AI446" s="270"/>
      <c r="AJ446" s="270"/>
      <c r="AK446" s="270"/>
      <c r="AL446" s="270"/>
      <c r="AM446" s="270"/>
      <c r="AN446" s="270"/>
      <c r="AO446" s="270"/>
      <c r="AP446" s="270"/>
      <c r="AQ446" s="270"/>
      <c r="AR446" s="270"/>
      <c r="AS446" s="270"/>
      <c r="AT446" s="270"/>
      <c r="AU446" s="270"/>
      <c r="AV446" s="270"/>
      <c r="AW446" s="270"/>
      <c r="AX446" s="270"/>
    </row>
    <row r="447" spans="1:50">
      <c r="A447" s="474"/>
      <c r="B447" s="270"/>
      <c r="C447" s="270"/>
      <c r="D447" s="270"/>
      <c r="E447" s="270"/>
      <c r="F447" s="270"/>
      <c r="G447" s="270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  <c r="X447" s="270"/>
      <c r="Y447" s="270"/>
      <c r="Z447" s="270"/>
      <c r="AA447" s="270"/>
      <c r="AB447" s="270"/>
      <c r="AC447" s="270"/>
      <c r="AD447" s="270"/>
      <c r="AE447" s="270"/>
      <c r="AF447" s="270"/>
      <c r="AG447" s="270"/>
      <c r="AH447" s="270"/>
      <c r="AI447" s="270"/>
      <c r="AJ447" s="270"/>
      <c r="AK447" s="270"/>
      <c r="AL447" s="270"/>
      <c r="AM447" s="270"/>
      <c r="AN447" s="270"/>
      <c r="AO447" s="270"/>
      <c r="AP447" s="270"/>
      <c r="AQ447" s="270"/>
      <c r="AR447" s="270"/>
      <c r="AS447" s="270"/>
      <c r="AT447" s="270"/>
      <c r="AU447" s="270"/>
      <c r="AV447" s="270"/>
      <c r="AW447" s="270"/>
      <c r="AX447" s="270"/>
    </row>
    <row r="448" spans="1:50">
      <c r="A448" s="474"/>
      <c r="B448" s="270"/>
      <c r="C448" s="270"/>
      <c r="D448" s="270"/>
      <c r="E448" s="270"/>
      <c r="F448" s="270"/>
      <c r="G448" s="270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  <c r="X448" s="270"/>
      <c r="Y448" s="270"/>
      <c r="Z448" s="270"/>
      <c r="AA448" s="270"/>
      <c r="AB448" s="270"/>
      <c r="AC448" s="270"/>
      <c r="AD448" s="270"/>
      <c r="AE448" s="270"/>
      <c r="AF448" s="270"/>
      <c r="AG448" s="270"/>
      <c r="AH448" s="270"/>
      <c r="AI448" s="270"/>
      <c r="AJ448" s="270"/>
      <c r="AK448" s="270"/>
      <c r="AL448" s="270"/>
      <c r="AM448" s="270"/>
      <c r="AN448" s="270"/>
      <c r="AO448" s="270"/>
      <c r="AP448" s="270"/>
      <c r="AQ448" s="270"/>
      <c r="AR448" s="270"/>
      <c r="AS448" s="270"/>
      <c r="AT448" s="270"/>
      <c r="AU448" s="270"/>
      <c r="AV448" s="270"/>
      <c r="AW448" s="270"/>
      <c r="AX448" s="270"/>
    </row>
    <row r="449" spans="1:50">
      <c r="A449" s="474"/>
      <c r="B449" s="270"/>
      <c r="C449" s="270"/>
      <c r="D449" s="270"/>
      <c r="E449" s="270"/>
      <c r="F449" s="270"/>
      <c r="G449" s="270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  <c r="X449" s="270"/>
      <c r="Y449" s="270"/>
      <c r="Z449" s="270"/>
      <c r="AA449" s="270"/>
      <c r="AB449" s="270"/>
      <c r="AC449" s="270"/>
      <c r="AD449" s="270"/>
      <c r="AE449" s="270"/>
      <c r="AF449" s="270"/>
      <c r="AG449" s="270"/>
      <c r="AH449" s="270"/>
      <c r="AI449" s="270"/>
      <c r="AJ449" s="270"/>
      <c r="AK449" s="270"/>
      <c r="AL449" s="270"/>
      <c r="AM449" s="270"/>
      <c r="AN449" s="270"/>
      <c r="AO449" s="270"/>
      <c r="AP449" s="270"/>
      <c r="AQ449" s="270"/>
      <c r="AR449" s="270"/>
      <c r="AS449" s="270"/>
      <c r="AT449" s="270"/>
      <c r="AU449" s="270"/>
      <c r="AV449" s="270"/>
      <c r="AW449" s="270"/>
      <c r="AX449" s="270"/>
    </row>
    <row r="450" spans="1:50">
      <c r="A450" s="474"/>
      <c r="B450" s="270"/>
      <c r="C450" s="270"/>
      <c r="D450" s="270"/>
      <c r="E450" s="270"/>
      <c r="F450" s="270"/>
      <c r="G450" s="270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  <c r="X450" s="270"/>
      <c r="Y450" s="270"/>
      <c r="Z450" s="270"/>
      <c r="AA450" s="270"/>
      <c r="AB450" s="270"/>
      <c r="AC450" s="270"/>
      <c r="AD450" s="270"/>
      <c r="AE450" s="270"/>
      <c r="AF450" s="270"/>
      <c r="AG450" s="270"/>
      <c r="AH450" s="270"/>
      <c r="AI450" s="270"/>
      <c r="AJ450" s="270"/>
      <c r="AK450" s="270"/>
      <c r="AL450" s="270"/>
      <c r="AM450" s="270"/>
      <c r="AN450" s="270"/>
      <c r="AO450" s="270"/>
      <c r="AP450" s="270"/>
      <c r="AQ450" s="270"/>
      <c r="AR450" s="270"/>
      <c r="AS450" s="270"/>
      <c r="AT450" s="270"/>
      <c r="AU450" s="270"/>
      <c r="AV450" s="270"/>
      <c r="AW450" s="270"/>
      <c r="AX450" s="270"/>
    </row>
    <row r="451" spans="1:50">
      <c r="A451" s="474"/>
      <c r="B451" s="270"/>
      <c r="C451" s="270"/>
      <c r="D451" s="270"/>
      <c r="E451" s="270"/>
      <c r="F451" s="270"/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  <c r="X451" s="270"/>
      <c r="Y451" s="270"/>
      <c r="Z451" s="270"/>
      <c r="AA451" s="270"/>
      <c r="AB451" s="270"/>
      <c r="AC451" s="270"/>
      <c r="AD451" s="270"/>
      <c r="AE451" s="270"/>
      <c r="AF451" s="270"/>
      <c r="AG451" s="270"/>
      <c r="AH451" s="270"/>
      <c r="AI451" s="270"/>
      <c r="AJ451" s="270"/>
      <c r="AK451" s="270"/>
      <c r="AL451" s="270"/>
      <c r="AM451" s="270"/>
      <c r="AN451" s="270"/>
      <c r="AO451" s="270"/>
      <c r="AP451" s="270"/>
      <c r="AQ451" s="270"/>
      <c r="AR451" s="270"/>
      <c r="AS451" s="270"/>
      <c r="AT451" s="270"/>
      <c r="AU451" s="270"/>
      <c r="AV451" s="270"/>
      <c r="AW451" s="270"/>
      <c r="AX451" s="270"/>
    </row>
    <row r="452" spans="1:50">
      <c r="A452" s="474"/>
      <c r="B452" s="270"/>
      <c r="C452" s="270"/>
      <c r="D452" s="270"/>
      <c r="E452" s="270"/>
      <c r="F452" s="270"/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  <c r="X452" s="270"/>
      <c r="Y452" s="270"/>
      <c r="Z452" s="270"/>
      <c r="AA452" s="270"/>
      <c r="AB452" s="270"/>
      <c r="AC452" s="270"/>
      <c r="AD452" s="270"/>
      <c r="AE452" s="270"/>
      <c r="AF452" s="270"/>
      <c r="AG452" s="270"/>
      <c r="AH452" s="270"/>
      <c r="AI452" s="270"/>
      <c r="AJ452" s="270"/>
      <c r="AK452" s="270"/>
      <c r="AL452" s="270"/>
      <c r="AM452" s="270"/>
      <c r="AN452" s="270"/>
      <c r="AO452" s="270"/>
      <c r="AP452" s="270"/>
      <c r="AQ452" s="270"/>
      <c r="AR452" s="270"/>
      <c r="AS452" s="270"/>
      <c r="AT452" s="270"/>
      <c r="AU452" s="270"/>
      <c r="AV452" s="270"/>
      <c r="AW452" s="270"/>
      <c r="AX452" s="270"/>
    </row>
    <row r="453" spans="1:50">
      <c r="A453" s="474"/>
      <c r="B453" s="270"/>
      <c r="C453" s="270"/>
      <c r="D453" s="270"/>
      <c r="E453" s="270"/>
      <c r="F453" s="270"/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  <c r="X453" s="270"/>
      <c r="Y453" s="270"/>
      <c r="Z453" s="270"/>
      <c r="AA453" s="270"/>
      <c r="AB453" s="270"/>
      <c r="AC453" s="270"/>
      <c r="AD453" s="270"/>
      <c r="AE453" s="270"/>
      <c r="AF453" s="270"/>
      <c r="AG453" s="270"/>
      <c r="AH453" s="270"/>
      <c r="AI453" s="270"/>
      <c r="AJ453" s="270"/>
      <c r="AK453" s="270"/>
      <c r="AL453" s="270"/>
      <c r="AM453" s="270"/>
      <c r="AN453" s="270"/>
      <c r="AO453" s="270"/>
      <c r="AP453" s="270"/>
      <c r="AQ453" s="270"/>
      <c r="AR453" s="270"/>
      <c r="AS453" s="270"/>
      <c r="AT453" s="270"/>
      <c r="AU453" s="270"/>
      <c r="AV453" s="270"/>
      <c r="AW453" s="270"/>
      <c r="AX453" s="270"/>
    </row>
    <row r="454" spans="1:50">
      <c r="A454" s="474"/>
      <c r="B454" s="270"/>
      <c r="C454" s="270"/>
      <c r="D454" s="270"/>
      <c r="E454" s="270"/>
      <c r="F454" s="270"/>
      <c r="G454" s="270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  <c r="X454" s="270"/>
      <c r="Y454" s="270"/>
      <c r="Z454" s="270"/>
      <c r="AA454" s="270"/>
      <c r="AB454" s="270"/>
      <c r="AC454" s="270"/>
      <c r="AD454" s="270"/>
      <c r="AE454" s="270"/>
      <c r="AF454" s="270"/>
      <c r="AG454" s="270"/>
      <c r="AH454" s="270"/>
      <c r="AI454" s="270"/>
      <c r="AJ454" s="270"/>
      <c r="AK454" s="270"/>
      <c r="AL454" s="270"/>
      <c r="AM454" s="270"/>
      <c r="AN454" s="270"/>
      <c r="AO454" s="270"/>
      <c r="AP454" s="270"/>
      <c r="AQ454" s="270"/>
      <c r="AR454" s="270"/>
      <c r="AS454" s="270"/>
      <c r="AT454" s="270"/>
      <c r="AU454" s="270"/>
      <c r="AV454" s="270"/>
      <c r="AW454" s="270"/>
      <c r="AX454" s="270"/>
    </row>
    <row r="455" spans="1:50">
      <c r="A455" s="474"/>
      <c r="B455" s="270"/>
      <c r="C455" s="270"/>
      <c r="D455" s="270"/>
      <c r="E455" s="270"/>
      <c r="F455" s="270"/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  <c r="X455" s="270"/>
      <c r="Y455" s="270"/>
      <c r="Z455" s="270"/>
      <c r="AA455" s="270"/>
      <c r="AB455" s="270"/>
      <c r="AC455" s="270"/>
      <c r="AD455" s="270"/>
      <c r="AE455" s="270"/>
      <c r="AF455" s="270"/>
      <c r="AG455" s="270"/>
      <c r="AH455" s="270"/>
      <c r="AI455" s="270"/>
      <c r="AJ455" s="270"/>
      <c r="AK455" s="270"/>
      <c r="AL455" s="270"/>
      <c r="AM455" s="270"/>
      <c r="AN455" s="270"/>
      <c r="AO455" s="270"/>
      <c r="AP455" s="270"/>
      <c r="AQ455" s="270"/>
      <c r="AR455" s="270"/>
      <c r="AS455" s="270"/>
      <c r="AT455" s="270"/>
      <c r="AU455" s="270"/>
      <c r="AV455" s="270"/>
      <c r="AW455" s="270"/>
      <c r="AX455" s="270"/>
    </row>
    <row r="456" spans="1:50">
      <c r="A456" s="474"/>
      <c r="B456" s="270"/>
      <c r="C456" s="270"/>
      <c r="D456" s="270"/>
      <c r="E456" s="270"/>
      <c r="F456" s="270"/>
      <c r="G456" s="270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  <c r="X456" s="270"/>
      <c r="Y456" s="270"/>
      <c r="Z456" s="270"/>
      <c r="AA456" s="270"/>
      <c r="AB456" s="270"/>
      <c r="AC456" s="270"/>
      <c r="AD456" s="270"/>
      <c r="AE456" s="270"/>
      <c r="AF456" s="270"/>
      <c r="AG456" s="270"/>
      <c r="AH456" s="270"/>
      <c r="AI456" s="270"/>
      <c r="AJ456" s="270"/>
      <c r="AK456" s="270"/>
      <c r="AL456" s="270"/>
      <c r="AM456" s="270"/>
      <c r="AN456" s="270"/>
      <c r="AO456" s="270"/>
      <c r="AP456" s="270"/>
      <c r="AQ456" s="270"/>
      <c r="AR456" s="270"/>
      <c r="AS456" s="270"/>
      <c r="AT456" s="270"/>
      <c r="AU456" s="270"/>
      <c r="AV456" s="270"/>
      <c r="AW456" s="270"/>
      <c r="AX456" s="270"/>
    </row>
    <row r="457" spans="1:50">
      <c r="A457" s="474"/>
      <c r="B457" s="270"/>
      <c r="C457" s="270"/>
      <c r="D457" s="270"/>
      <c r="E457" s="270"/>
      <c r="F457" s="270"/>
      <c r="G457" s="270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  <c r="X457" s="270"/>
      <c r="Y457" s="270"/>
      <c r="Z457" s="270"/>
      <c r="AA457" s="270"/>
      <c r="AB457" s="270"/>
      <c r="AC457" s="270"/>
      <c r="AD457" s="270"/>
      <c r="AE457" s="270"/>
      <c r="AF457" s="270"/>
      <c r="AG457" s="270"/>
      <c r="AH457" s="270"/>
      <c r="AI457" s="270"/>
      <c r="AJ457" s="270"/>
      <c r="AK457" s="270"/>
      <c r="AL457" s="270"/>
      <c r="AM457" s="270"/>
      <c r="AN457" s="270"/>
      <c r="AO457" s="270"/>
      <c r="AP457" s="270"/>
      <c r="AQ457" s="270"/>
      <c r="AR457" s="270"/>
      <c r="AS457" s="270"/>
      <c r="AT457" s="270"/>
      <c r="AU457" s="270"/>
      <c r="AV457" s="270"/>
      <c r="AW457" s="270"/>
      <c r="AX457" s="270"/>
    </row>
    <row r="458" spans="1:50">
      <c r="A458" s="474"/>
      <c r="B458" s="270"/>
      <c r="C458" s="270"/>
      <c r="D458" s="270"/>
      <c r="E458" s="270"/>
      <c r="F458" s="270"/>
      <c r="G458" s="270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  <c r="X458" s="270"/>
      <c r="Y458" s="270"/>
      <c r="Z458" s="270"/>
      <c r="AA458" s="270"/>
      <c r="AB458" s="270"/>
      <c r="AC458" s="270"/>
      <c r="AD458" s="270"/>
      <c r="AE458" s="270"/>
      <c r="AF458" s="270"/>
      <c r="AG458" s="270"/>
      <c r="AH458" s="270"/>
      <c r="AI458" s="270"/>
      <c r="AJ458" s="270"/>
      <c r="AK458" s="270"/>
      <c r="AL458" s="270"/>
      <c r="AM458" s="270"/>
      <c r="AN458" s="270"/>
      <c r="AO458" s="270"/>
      <c r="AP458" s="270"/>
      <c r="AQ458" s="270"/>
      <c r="AR458" s="270"/>
      <c r="AS458" s="270"/>
      <c r="AT458" s="270"/>
      <c r="AU458" s="270"/>
      <c r="AV458" s="270"/>
      <c r="AW458" s="270"/>
      <c r="AX458" s="270"/>
    </row>
    <row r="459" spans="1:50">
      <c r="A459" s="270"/>
      <c r="B459" s="270"/>
      <c r="C459" s="270"/>
      <c r="D459" s="270"/>
      <c r="E459" s="270"/>
      <c r="F459" s="270"/>
      <c r="G459" s="270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  <c r="X459" s="270"/>
      <c r="Y459" s="270"/>
      <c r="Z459" s="270"/>
      <c r="AA459" s="270"/>
      <c r="AB459" s="270"/>
      <c r="AC459" s="270"/>
      <c r="AD459" s="270"/>
      <c r="AE459" s="270"/>
      <c r="AF459" s="270"/>
      <c r="AG459" s="270"/>
      <c r="AH459" s="270"/>
      <c r="AI459" s="270"/>
      <c r="AJ459" s="270"/>
      <c r="AK459" s="270"/>
      <c r="AL459" s="270"/>
      <c r="AM459" s="270"/>
      <c r="AN459" s="270"/>
      <c r="AO459" s="270"/>
      <c r="AP459" s="270"/>
      <c r="AQ459" s="270"/>
      <c r="AR459" s="270"/>
      <c r="AS459" s="270"/>
      <c r="AT459" s="270"/>
      <c r="AU459" s="270"/>
      <c r="AV459" s="270"/>
      <c r="AW459" s="270"/>
      <c r="AX459" s="270"/>
    </row>
    <row r="460" spans="1:50">
      <c r="A460" s="270"/>
      <c r="B460" s="270"/>
      <c r="C460" s="270"/>
      <c r="D460" s="270"/>
      <c r="E460" s="270"/>
      <c r="F460" s="270"/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  <c r="X460" s="270"/>
      <c r="Y460" s="270"/>
      <c r="Z460" s="270"/>
      <c r="AA460" s="270"/>
      <c r="AB460" s="270"/>
      <c r="AC460" s="270"/>
      <c r="AD460" s="270"/>
      <c r="AE460" s="270"/>
      <c r="AF460" s="270"/>
      <c r="AG460" s="270"/>
      <c r="AH460" s="270"/>
      <c r="AI460" s="270"/>
      <c r="AJ460" s="270"/>
      <c r="AK460" s="270"/>
      <c r="AL460" s="270"/>
      <c r="AM460" s="270"/>
      <c r="AN460" s="270"/>
      <c r="AO460" s="270"/>
      <c r="AP460" s="270"/>
      <c r="AQ460" s="270"/>
      <c r="AR460" s="270"/>
      <c r="AS460" s="270"/>
      <c r="AT460" s="270"/>
      <c r="AU460" s="270"/>
      <c r="AV460" s="270"/>
      <c r="AW460" s="270"/>
      <c r="AX460" s="270"/>
    </row>
    <row r="461" spans="1:50">
      <c r="A461" s="270"/>
      <c r="B461" s="270"/>
      <c r="C461" s="270"/>
      <c r="D461" s="270"/>
      <c r="E461" s="270"/>
      <c r="F461" s="270"/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  <c r="X461" s="270"/>
      <c r="Y461" s="270"/>
      <c r="Z461" s="270"/>
      <c r="AA461" s="270"/>
      <c r="AB461" s="270"/>
      <c r="AC461" s="270"/>
      <c r="AD461" s="270"/>
      <c r="AE461" s="270"/>
      <c r="AF461" s="270"/>
      <c r="AG461" s="270"/>
      <c r="AH461" s="270"/>
      <c r="AI461" s="270"/>
      <c r="AJ461" s="270"/>
      <c r="AK461" s="270"/>
      <c r="AL461" s="270"/>
      <c r="AM461" s="270"/>
      <c r="AN461" s="270"/>
      <c r="AO461" s="270"/>
      <c r="AP461" s="270"/>
      <c r="AQ461" s="270"/>
      <c r="AR461" s="270"/>
      <c r="AS461" s="270"/>
      <c r="AT461" s="270"/>
      <c r="AU461" s="270"/>
      <c r="AV461" s="270"/>
      <c r="AW461" s="270"/>
      <c r="AX461" s="270"/>
    </row>
    <row r="462" spans="1:50">
      <c r="A462" s="270"/>
      <c r="B462" s="270"/>
      <c r="C462" s="270"/>
      <c r="D462" s="270"/>
      <c r="E462" s="270"/>
      <c r="F462" s="270"/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  <c r="X462" s="270"/>
      <c r="Y462" s="270"/>
      <c r="Z462" s="270"/>
      <c r="AA462" s="270"/>
      <c r="AB462" s="270"/>
      <c r="AC462" s="270"/>
      <c r="AD462" s="270"/>
      <c r="AE462" s="270"/>
      <c r="AF462" s="270"/>
      <c r="AG462" s="270"/>
      <c r="AH462" s="270"/>
      <c r="AI462" s="270"/>
      <c r="AJ462" s="270"/>
      <c r="AK462" s="270"/>
      <c r="AL462" s="270"/>
      <c r="AM462" s="270"/>
      <c r="AN462" s="270"/>
      <c r="AO462" s="270"/>
      <c r="AP462" s="270"/>
      <c r="AQ462" s="270"/>
      <c r="AR462" s="270"/>
      <c r="AS462" s="270"/>
      <c r="AT462" s="270"/>
      <c r="AU462" s="270"/>
      <c r="AV462" s="270"/>
      <c r="AW462" s="270"/>
      <c r="AX462" s="270"/>
    </row>
    <row r="463" spans="1:50">
      <c r="A463" s="270"/>
      <c r="B463" s="270"/>
      <c r="C463" s="270"/>
      <c r="D463" s="270"/>
      <c r="E463" s="270"/>
      <c r="F463" s="270"/>
      <c r="G463" s="270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  <c r="X463" s="270"/>
      <c r="Y463" s="270"/>
      <c r="Z463" s="270"/>
      <c r="AA463" s="270"/>
      <c r="AB463" s="270"/>
      <c r="AC463" s="270"/>
      <c r="AD463" s="270"/>
      <c r="AE463" s="270"/>
      <c r="AF463" s="270"/>
      <c r="AG463" s="270"/>
      <c r="AH463" s="270"/>
      <c r="AI463" s="270"/>
      <c r="AJ463" s="270"/>
      <c r="AK463" s="270"/>
      <c r="AL463" s="270"/>
      <c r="AM463" s="270"/>
      <c r="AN463" s="270"/>
      <c r="AO463" s="270"/>
      <c r="AP463" s="270"/>
      <c r="AQ463" s="270"/>
      <c r="AR463" s="270"/>
      <c r="AS463" s="270"/>
      <c r="AT463" s="270"/>
      <c r="AU463" s="270"/>
      <c r="AV463" s="270"/>
      <c r="AW463" s="270"/>
      <c r="AX463" s="270"/>
    </row>
    <row r="464" spans="1:50">
      <c r="A464" s="270"/>
      <c r="B464" s="270"/>
      <c r="C464" s="270"/>
      <c r="D464" s="270"/>
      <c r="E464" s="270"/>
      <c r="F464" s="270"/>
      <c r="G464" s="270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  <c r="X464" s="270"/>
      <c r="Y464" s="270"/>
      <c r="Z464" s="270"/>
      <c r="AA464" s="270"/>
      <c r="AB464" s="270"/>
      <c r="AC464" s="270"/>
      <c r="AD464" s="270"/>
      <c r="AE464" s="270"/>
      <c r="AF464" s="270"/>
      <c r="AG464" s="270"/>
      <c r="AH464" s="270"/>
      <c r="AI464" s="270"/>
      <c r="AJ464" s="270"/>
      <c r="AK464" s="270"/>
      <c r="AL464" s="270"/>
      <c r="AM464" s="270"/>
      <c r="AN464" s="270"/>
      <c r="AO464" s="270"/>
      <c r="AP464" s="270"/>
      <c r="AQ464" s="270"/>
      <c r="AR464" s="270"/>
      <c r="AS464" s="270"/>
      <c r="AT464" s="270"/>
      <c r="AU464" s="270"/>
      <c r="AV464" s="270"/>
      <c r="AW464" s="270"/>
      <c r="AX464" s="270"/>
    </row>
    <row r="465" spans="1:50">
      <c r="A465" s="270"/>
      <c r="B465" s="270"/>
      <c r="C465" s="270"/>
      <c r="D465" s="270"/>
      <c r="E465" s="270"/>
      <c r="F465" s="270"/>
      <c r="G465" s="270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  <c r="X465" s="270"/>
      <c r="Y465" s="270"/>
      <c r="Z465" s="270"/>
      <c r="AA465" s="270"/>
      <c r="AB465" s="270"/>
      <c r="AC465" s="270"/>
      <c r="AD465" s="270"/>
      <c r="AE465" s="270"/>
      <c r="AF465" s="270"/>
      <c r="AG465" s="270"/>
      <c r="AH465" s="270"/>
      <c r="AI465" s="270"/>
      <c r="AJ465" s="270"/>
      <c r="AK465" s="270"/>
      <c r="AL465" s="270"/>
      <c r="AM465" s="270"/>
      <c r="AN465" s="270"/>
      <c r="AO465" s="270"/>
      <c r="AP465" s="270"/>
      <c r="AQ465" s="270"/>
      <c r="AR465" s="270"/>
      <c r="AS465" s="270"/>
      <c r="AT465" s="270"/>
      <c r="AU465" s="270"/>
      <c r="AV465" s="270"/>
      <c r="AW465" s="270"/>
      <c r="AX465" s="270"/>
    </row>
    <row r="466" spans="1:50">
      <c r="A466" s="270"/>
      <c r="B466" s="270"/>
      <c r="C466" s="270"/>
      <c r="D466" s="270"/>
      <c r="E466" s="270"/>
      <c r="F466" s="270"/>
      <c r="G466" s="270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  <c r="X466" s="270"/>
      <c r="Y466" s="270"/>
      <c r="Z466" s="270"/>
      <c r="AA466" s="270"/>
      <c r="AB466" s="270"/>
      <c r="AC466" s="270"/>
      <c r="AD466" s="270"/>
      <c r="AE466" s="270"/>
      <c r="AF466" s="270"/>
      <c r="AG466" s="270"/>
      <c r="AH466" s="270"/>
      <c r="AI466" s="270"/>
      <c r="AJ466" s="270"/>
      <c r="AK466" s="270"/>
      <c r="AL466" s="270"/>
      <c r="AM466" s="270"/>
      <c r="AN466" s="270"/>
      <c r="AO466" s="270"/>
      <c r="AP466" s="270"/>
      <c r="AQ466" s="270"/>
      <c r="AR466" s="270"/>
      <c r="AS466" s="270"/>
      <c r="AT466" s="270"/>
      <c r="AU466" s="270"/>
      <c r="AV466" s="270"/>
      <c r="AW466" s="270"/>
      <c r="AX466" s="270"/>
    </row>
    <row r="467" spans="1:50">
      <c r="A467" s="270"/>
      <c r="B467" s="270"/>
      <c r="C467" s="270"/>
      <c r="D467" s="270"/>
      <c r="E467" s="270"/>
      <c r="F467" s="270"/>
      <c r="G467" s="270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  <c r="X467" s="270"/>
      <c r="Y467" s="270"/>
      <c r="Z467" s="270"/>
      <c r="AA467" s="270"/>
      <c r="AB467" s="270"/>
      <c r="AC467" s="270"/>
      <c r="AD467" s="270"/>
      <c r="AE467" s="270"/>
      <c r="AF467" s="270"/>
      <c r="AG467" s="270"/>
      <c r="AH467" s="270"/>
      <c r="AI467" s="270"/>
      <c r="AJ467" s="270"/>
      <c r="AK467" s="270"/>
      <c r="AL467" s="270"/>
      <c r="AM467" s="270"/>
      <c r="AN467" s="270"/>
      <c r="AO467" s="270"/>
      <c r="AP467" s="270"/>
      <c r="AQ467" s="270"/>
      <c r="AR467" s="270"/>
      <c r="AS467" s="270"/>
      <c r="AT467" s="270"/>
      <c r="AU467" s="270"/>
      <c r="AV467" s="270"/>
      <c r="AW467" s="270"/>
      <c r="AX467" s="270"/>
    </row>
    <row r="468" spans="1:50">
      <c r="A468" s="270"/>
      <c r="B468" s="270"/>
      <c r="C468" s="270"/>
      <c r="D468" s="270"/>
      <c r="E468" s="270"/>
      <c r="F468" s="270"/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  <c r="X468" s="270"/>
      <c r="Y468" s="270"/>
      <c r="Z468" s="270"/>
      <c r="AA468" s="270"/>
      <c r="AB468" s="270"/>
      <c r="AC468" s="270"/>
      <c r="AD468" s="270"/>
      <c r="AE468" s="270"/>
      <c r="AF468" s="270"/>
      <c r="AG468" s="270"/>
      <c r="AH468" s="270"/>
      <c r="AI468" s="270"/>
      <c r="AJ468" s="270"/>
      <c r="AK468" s="270"/>
      <c r="AL468" s="270"/>
      <c r="AM468" s="270"/>
      <c r="AN468" s="270"/>
      <c r="AO468" s="270"/>
      <c r="AP468" s="270"/>
      <c r="AQ468" s="270"/>
      <c r="AR468" s="270"/>
      <c r="AS468" s="270"/>
      <c r="AT468" s="270"/>
      <c r="AU468" s="270"/>
      <c r="AV468" s="270"/>
      <c r="AW468" s="270"/>
      <c r="AX468" s="270"/>
    </row>
    <row r="469" spans="1:50">
      <c r="A469" s="270"/>
      <c r="B469" s="270"/>
      <c r="C469" s="270"/>
      <c r="D469" s="270"/>
      <c r="E469" s="270"/>
      <c r="F469" s="270"/>
      <c r="G469" s="270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  <c r="X469" s="270"/>
      <c r="Y469" s="270"/>
      <c r="Z469" s="270"/>
      <c r="AA469" s="270"/>
      <c r="AB469" s="270"/>
      <c r="AC469" s="270"/>
      <c r="AD469" s="270"/>
      <c r="AE469" s="270"/>
      <c r="AF469" s="270"/>
      <c r="AG469" s="270"/>
      <c r="AH469" s="270"/>
      <c r="AI469" s="270"/>
      <c r="AJ469" s="270"/>
      <c r="AK469" s="270"/>
      <c r="AL469" s="270"/>
      <c r="AM469" s="270"/>
      <c r="AN469" s="270"/>
      <c r="AO469" s="270"/>
      <c r="AP469" s="270"/>
      <c r="AQ469" s="270"/>
      <c r="AR469" s="270"/>
      <c r="AS469" s="270"/>
      <c r="AT469" s="270"/>
      <c r="AU469" s="270"/>
      <c r="AV469" s="270"/>
      <c r="AW469" s="270"/>
      <c r="AX469" s="270"/>
    </row>
    <row r="470" spans="1:50">
      <c r="A470" s="270"/>
      <c r="B470" s="270"/>
      <c r="C470" s="270"/>
      <c r="D470" s="270"/>
      <c r="E470" s="270"/>
      <c r="F470" s="270"/>
      <c r="G470" s="270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  <c r="X470" s="270"/>
      <c r="Y470" s="270"/>
      <c r="Z470" s="270"/>
      <c r="AA470" s="270"/>
      <c r="AB470" s="270"/>
      <c r="AC470" s="270"/>
      <c r="AD470" s="270"/>
      <c r="AE470" s="270"/>
      <c r="AF470" s="270"/>
      <c r="AG470" s="270"/>
      <c r="AH470" s="270"/>
      <c r="AI470" s="270"/>
      <c r="AJ470" s="270"/>
      <c r="AK470" s="270"/>
      <c r="AL470" s="270"/>
      <c r="AM470" s="270"/>
      <c r="AN470" s="270"/>
      <c r="AO470" s="270"/>
      <c r="AP470" s="270"/>
      <c r="AQ470" s="270"/>
      <c r="AR470" s="270"/>
      <c r="AS470" s="270"/>
      <c r="AT470" s="270"/>
      <c r="AU470" s="270"/>
      <c r="AV470" s="270"/>
      <c r="AW470" s="270"/>
      <c r="AX470" s="270"/>
    </row>
    <row r="471" spans="1:50">
      <c r="A471" s="270"/>
      <c r="B471" s="270"/>
      <c r="C471" s="270"/>
      <c r="D471" s="270"/>
      <c r="E471" s="270"/>
      <c r="F471" s="270"/>
      <c r="G471" s="270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  <c r="X471" s="270"/>
      <c r="Y471" s="270"/>
      <c r="Z471" s="270"/>
      <c r="AA471" s="270"/>
      <c r="AB471" s="270"/>
      <c r="AC471" s="270"/>
      <c r="AD471" s="270"/>
      <c r="AE471" s="270"/>
      <c r="AF471" s="270"/>
      <c r="AG471" s="270"/>
      <c r="AH471" s="270"/>
      <c r="AI471" s="270"/>
      <c r="AJ471" s="270"/>
      <c r="AK471" s="270"/>
      <c r="AL471" s="270"/>
      <c r="AM471" s="270"/>
      <c r="AN471" s="270"/>
      <c r="AO471" s="270"/>
      <c r="AP471" s="270"/>
      <c r="AQ471" s="270"/>
      <c r="AR471" s="270"/>
      <c r="AS471" s="270"/>
      <c r="AT471" s="270"/>
      <c r="AU471" s="270"/>
      <c r="AV471" s="270"/>
      <c r="AW471" s="270"/>
      <c r="AX471" s="270"/>
    </row>
    <row r="472" spans="1:50">
      <c r="A472" s="270"/>
      <c r="B472" s="270"/>
      <c r="C472" s="270"/>
      <c r="D472" s="270"/>
      <c r="E472" s="270"/>
      <c r="F472" s="270"/>
      <c r="G472" s="270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  <c r="X472" s="270"/>
      <c r="Y472" s="270"/>
      <c r="Z472" s="270"/>
      <c r="AA472" s="270"/>
      <c r="AB472" s="270"/>
      <c r="AC472" s="270"/>
      <c r="AD472" s="270"/>
      <c r="AE472" s="270"/>
      <c r="AF472" s="270"/>
      <c r="AG472" s="270"/>
      <c r="AH472" s="270"/>
      <c r="AI472" s="270"/>
      <c r="AJ472" s="270"/>
      <c r="AK472" s="270"/>
      <c r="AL472" s="270"/>
      <c r="AM472" s="270"/>
      <c r="AN472" s="270"/>
      <c r="AO472" s="270"/>
      <c r="AP472" s="270"/>
      <c r="AQ472" s="270"/>
      <c r="AR472" s="270"/>
      <c r="AS472" s="270"/>
      <c r="AT472" s="270"/>
      <c r="AU472" s="270"/>
      <c r="AV472" s="270"/>
      <c r="AW472" s="270"/>
      <c r="AX472" s="270"/>
    </row>
    <row r="473" spans="1:50">
      <c r="A473" s="270"/>
      <c r="B473" s="270"/>
      <c r="C473" s="270"/>
      <c r="D473" s="270"/>
      <c r="E473" s="270"/>
      <c r="F473" s="270"/>
      <c r="G473" s="270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  <c r="X473" s="270"/>
      <c r="Y473" s="270"/>
      <c r="Z473" s="270"/>
      <c r="AA473" s="270"/>
      <c r="AB473" s="270"/>
      <c r="AC473" s="270"/>
      <c r="AD473" s="270"/>
      <c r="AE473" s="270"/>
      <c r="AF473" s="270"/>
      <c r="AG473" s="270"/>
      <c r="AH473" s="270"/>
      <c r="AI473" s="270"/>
      <c r="AJ473" s="270"/>
      <c r="AK473" s="270"/>
      <c r="AL473" s="270"/>
      <c r="AM473" s="270"/>
      <c r="AN473" s="270"/>
      <c r="AO473" s="270"/>
      <c r="AP473" s="270"/>
      <c r="AQ473" s="270"/>
      <c r="AR473" s="270"/>
      <c r="AS473" s="270"/>
      <c r="AT473" s="270"/>
      <c r="AU473" s="270"/>
      <c r="AV473" s="270"/>
      <c r="AW473" s="270"/>
      <c r="AX473" s="270"/>
    </row>
    <row r="474" spans="1:50">
      <c r="A474" s="270"/>
      <c r="B474" s="270"/>
      <c r="C474" s="270"/>
      <c r="D474" s="270"/>
      <c r="E474" s="270"/>
      <c r="F474" s="270"/>
      <c r="G474" s="270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  <c r="X474" s="270"/>
      <c r="Y474" s="270"/>
      <c r="Z474" s="270"/>
      <c r="AA474" s="270"/>
      <c r="AB474" s="270"/>
      <c r="AC474" s="270"/>
      <c r="AD474" s="270"/>
      <c r="AE474" s="270"/>
      <c r="AF474" s="270"/>
      <c r="AG474" s="270"/>
      <c r="AH474" s="270"/>
      <c r="AI474" s="270"/>
      <c r="AJ474" s="270"/>
      <c r="AK474" s="270"/>
      <c r="AL474" s="270"/>
      <c r="AM474" s="270"/>
      <c r="AN474" s="270"/>
      <c r="AO474" s="270"/>
      <c r="AP474" s="270"/>
      <c r="AQ474" s="270"/>
      <c r="AR474" s="270"/>
      <c r="AS474" s="270"/>
      <c r="AT474" s="270"/>
      <c r="AU474" s="270"/>
      <c r="AV474" s="270"/>
      <c r="AW474" s="270"/>
      <c r="AX474" s="270"/>
    </row>
    <row r="475" spans="1:50">
      <c r="A475" s="270"/>
      <c r="B475" s="270"/>
      <c r="C475" s="270"/>
      <c r="D475" s="270"/>
      <c r="E475" s="270"/>
      <c r="F475" s="270"/>
      <c r="G475" s="270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  <c r="X475" s="270"/>
      <c r="Y475" s="270"/>
      <c r="Z475" s="270"/>
      <c r="AA475" s="270"/>
      <c r="AB475" s="270"/>
      <c r="AC475" s="270"/>
      <c r="AD475" s="270"/>
      <c r="AE475" s="270"/>
      <c r="AF475" s="270"/>
      <c r="AG475" s="270"/>
      <c r="AH475" s="270"/>
      <c r="AI475" s="270"/>
      <c r="AJ475" s="270"/>
      <c r="AK475" s="270"/>
      <c r="AL475" s="270"/>
      <c r="AM475" s="270"/>
      <c r="AN475" s="270"/>
      <c r="AO475" s="270"/>
      <c r="AP475" s="270"/>
      <c r="AQ475" s="270"/>
      <c r="AR475" s="270"/>
      <c r="AS475" s="270"/>
      <c r="AT475" s="270"/>
      <c r="AU475" s="270"/>
      <c r="AV475" s="270"/>
      <c r="AW475" s="270"/>
      <c r="AX475" s="270"/>
    </row>
    <row r="476" spans="1:50">
      <c r="A476" s="270"/>
      <c r="B476" s="270"/>
      <c r="C476" s="270"/>
      <c r="D476" s="270"/>
      <c r="E476" s="270"/>
      <c r="F476" s="270"/>
      <c r="G476" s="270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  <c r="X476" s="270"/>
      <c r="Y476" s="270"/>
      <c r="Z476" s="270"/>
      <c r="AA476" s="270"/>
      <c r="AB476" s="270"/>
      <c r="AC476" s="270"/>
      <c r="AD476" s="270"/>
      <c r="AE476" s="270"/>
      <c r="AF476" s="270"/>
      <c r="AG476" s="270"/>
      <c r="AH476" s="270"/>
      <c r="AI476" s="270"/>
      <c r="AJ476" s="270"/>
      <c r="AK476" s="270"/>
      <c r="AL476" s="270"/>
      <c r="AM476" s="270"/>
      <c r="AN476" s="270"/>
      <c r="AO476" s="270"/>
      <c r="AP476" s="270"/>
      <c r="AQ476" s="270"/>
      <c r="AR476" s="270"/>
      <c r="AS476" s="270"/>
      <c r="AT476" s="270"/>
      <c r="AU476" s="270"/>
      <c r="AV476" s="270"/>
      <c r="AW476" s="270"/>
      <c r="AX476" s="270"/>
    </row>
    <row r="477" spans="1:50">
      <c r="A477" s="270"/>
      <c r="B477" s="270"/>
      <c r="C477" s="270"/>
      <c r="D477" s="270"/>
      <c r="E477" s="270"/>
      <c r="F477" s="270"/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  <c r="X477" s="270"/>
      <c r="Y477" s="270"/>
      <c r="Z477" s="270"/>
      <c r="AA477" s="270"/>
      <c r="AB477" s="270"/>
      <c r="AC477" s="270"/>
      <c r="AD477" s="270"/>
      <c r="AE477" s="270"/>
      <c r="AF477" s="270"/>
      <c r="AG477" s="270"/>
      <c r="AH477" s="270"/>
      <c r="AI477" s="270"/>
      <c r="AJ477" s="270"/>
      <c r="AK477" s="270"/>
      <c r="AL477" s="270"/>
      <c r="AM477" s="270"/>
      <c r="AN477" s="270"/>
      <c r="AO477" s="270"/>
      <c r="AP477" s="270"/>
      <c r="AQ477" s="270"/>
      <c r="AR477" s="270"/>
      <c r="AS477" s="270"/>
      <c r="AT477" s="270"/>
      <c r="AU477" s="270"/>
      <c r="AV477" s="270"/>
      <c r="AW477" s="270"/>
      <c r="AX477" s="270"/>
    </row>
    <row r="478" spans="1:50">
      <c r="A478" s="270"/>
      <c r="B478" s="270"/>
      <c r="C478" s="270"/>
      <c r="D478" s="270"/>
      <c r="E478" s="270"/>
      <c r="F478" s="270"/>
      <c r="G478" s="270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  <c r="X478" s="270"/>
      <c r="Y478" s="270"/>
      <c r="Z478" s="270"/>
      <c r="AA478" s="270"/>
      <c r="AB478" s="270"/>
      <c r="AC478" s="270"/>
      <c r="AD478" s="270"/>
      <c r="AE478" s="270"/>
      <c r="AF478" s="270"/>
      <c r="AG478" s="270"/>
      <c r="AH478" s="270"/>
      <c r="AI478" s="270"/>
      <c r="AJ478" s="270"/>
      <c r="AK478" s="270"/>
      <c r="AL478" s="270"/>
      <c r="AM478" s="270"/>
      <c r="AN478" s="270"/>
      <c r="AO478" s="270"/>
      <c r="AP478" s="270"/>
      <c r="AQ478" s="270"/>
      <c r="AR478" s="270"/>
      <c r="AS478" s="270"/>
      <c r="AT478" s="270"/>
      <c r="AU478" s="270"/>
      <c r="AV478" s="270"/>
      <c r="AW478" s="270"/>
      <c r="AX478" s="270"/>
    </row>
    <row r="479" spans="1:50">
      <c r="A479" s="270"/>
      <c r="B479" s="270"/>
      <c r="C479" s="270"/>
      <c r="D479" s="270"/>
      <c r="E479" s="270"/>
      <c r="F479" s="270"/>
      <c r="G479" s="270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  <c r="X479" s="270"/>
      <c r="Y479" s="270"/>
      <c r="Z479" s="270"/>
      <c r="AA479" s="270"/>
      <c r="AB479" s="270"/>
      <c r="AC479" s="270"/>
      <c r="AD479" s="270"/>
      <c r="AE479" s="270"/>
      <c r="AF479" s="270"/>
      <c r="AG479" s="270"/>
      <c r="AH479" s="270"/>
      <c r="AI479" s="270"/>
      <c r="AJ479" s="270"/>
      <c r="AK479" s="270"/>
      <c r="AL479" s="270"/>
      <c r="AM479" s="270"/>
      <c r="AN479" s="270"/>
      <c r="AO479" s="270"/>
      <c r="AP479" s="270"/>
      <c r="AQ479" s="270"/>
      <c r="AR479" s="270"/>
      <c r="AS479" s="270"/>
      <c r="AT479" s="270"/>
      <c r="AU479" s="270"/>
      <c r="AV479" s="270"/>
      <c r="AW479" s="270"/>
      <c r="AX479" s="270"/>
    </row>
    <row r="480" spans="1:50">
      <c r="A480" s="270"/>
      <c r="B480" s="270"/>
      <c r="C480" s="270"/>
      <c r="D480" s="270"/>
      <c r="E480" s="270"/>
      <c r="F480" s="270"/>
      <c r="G480" s="270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  <c r="X480" s="270"/>
      <c r="Y480" s="270"/>
      <c r="Z480" s="270"/>
      <c r="AA480" s="270"/>
      <c r="AB480" s="270"/>
      <c r="AC480" s="270"/>
      <c r="AD480" s="270"/>
      <c r="AE480" s="270"/>
      <c r="AF480" s="270"/>
      <c r="AG480" s="270"/>
      <c r="AH480" s="270"/>
      <c r="AI480" s="270"/>
      <c r="AJ480" s="270"/>
      <c r="AK480" s="270"/>
      <c r="AL480" s="270"/>
      <c r="AM480" s="270"/>
      <c r="AN480" s="270"/>
      <c r="AO480" s="270"/>
      <c r="AP480" s="270"/>
      <c r="AQ480" s="270"/>
      <c r="AR480" s="270"/>
      <c r="AS480" s="270"/>
      <c r="AT480" s="270"/>
      <c r="AU480" s="270"/>
      <c r="AV480" s="270"/>
      <c r="AW480" s="270"/>
      <c r="AX480" s="270"/>
    </row>
    <row r="481" spans="1:50">
      <c r="A481" s="270"/>
      <c r="B481" s="270"/>
      <c r="C481" s="270"/>
      <c r="D481" s="270"/>
      <c r="E481" s="270"/>
      <c r="F481" s="270"/>
      <c r="G481" s="270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  <c r="X481" s="270"/>
      <c r="Y481" s="270"/>
      <c r="Z481" s="270"/>
      <c r="AA481" s="270"/>
      <c r="AB481" s="270"/>
      <c r="AC481" s="270"/>
      <c r="AD481" s="270"/>
      <c r="AE481" s="270"/>
      <c r="AF481" s="270"/>
      <c r="AG481" s="270"/>
      <c r="AH481" s="270"/>
      <c r="AI481" s="270"/>
      <c r="AJ481" s="270"/>
      <c r="AK481" s="270"/>
      <c r="AL481" s="270"/>
      <c r="AM481" s="270"/>
      <c r="AN481" s="270"/>
      <c r="AO481" s="270"/>
      <c r="AP481" s="270"/>
      <c r="AQ481" s="270"/>
      <c r="AR481" s="270"/>
      <c r="AS481" s="270"/>
      <c r="AT481" s="270"/>
      <c r="AU481" s="270"/>
      <c r="AV481" s="270"/>
      <c r="AW481" s="270"/>
      <c r="AX481" s="270"/>
    </row>
    <row r="482" spans="1:50">
      <c r="A482" s="270"/>
      <c r="B482" s="270"/>
      <c r="C482" s="270"/>
      <c r="D482" s="270"/>
      <c r="E482" s="270"/>
      <c r="F482" s="270"/>
      <c r="G482" s="270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  <c r="X482" s="270"/>
      <c r="Y482" s="270"/>
      <c r="Z482" s="270"/>
      <c r="AA482" s="270"/>
      <c r="AB482" s="270"/>
      <c r="AC482" s="270"/>
      <c r="AD482" s="270"/>
      <c r="AE482" s="270"/>
      <c r="AF482" s="270"/>
      <c r="AG482" s="270"/>
      <c r="AH482" s="270"/>
      <c r="AI482" s="270"/>
      <c r="AJ482" s="270"/>
      <c r="AK482" s="270"/>
      <c r="AL482" s="270"/>
      <c r="AM482" s="270"/>
      <c r="AN482" s="270"/>
      <c r="AO482" s="270"/>
      <c r="AP482" s="270"/>
      <c r="AQ482" s="270"/>
      <c r="AR482" s="270"/>
      <c r="AS482" s="270"/>
      <c r="AT482" s="270"/>
      <c r="AU482" s="270"/>
      <c r="AV482" s="270"/>
      <c r="AW482" s="270"/>
      <c r="AX482" s="270"/>
    </row>
    <row r="483" spans="1:50">
      <c r="A483" s="270"/>
      <c r="B483" s="270"/>
      <c r="C483" s="270"/>
      <c r="D483" s="270"/>
      <c r="E483" s="270"/>
      <c r="F483" s="270"/>
      <c r="G483" s="270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  <c r="X483" s="270"/>
      <c r="Y483" s="270"/>
      <c r="Z483" s="270"/>
      <c r="AA483" s="270"/>
      <c r="AB483" s="270"/>
      <c r="AC483" s="270"/>
      <c r="AD483" s="270"/>
      <c r="AE483" s="270"/>
      <c r="AF483" s="270"/>
      <c r="AG483" s="270"/>
      <c r="AH483" s="270"/>
      <c r="AI483" s="270"/>
      <c r="AJ483" s="270"/>
      <c r="AK483" s="270"/>
      <c r="AL483" s="270"/>
      <c r="AM483" s="270"/>
      <c r="AN483" s="270"/>
      <c r="AO483" s="270"/>
      <c r="AP483" s="270"/>
      <c r="AQ483" s="270"/>
      <c r="AR483" s="270"/>
      <c r="AS483" s="270"/>
      <c r="AT483" s="270"/>
      <c r="AU483" s="270"/>
      <c r="AV483" s="270"/>
      <c r="AW483" s="270"/>
      <c r="AX483" s="270"/>
    </row>
    <row r="484" spans="1:50">
      <c r="A484" s="270"/>
      <c r="B484" s="270"/>
      <c r="C484" s="270"/>
      <c r="D484" s="270"/>
      <c r="E484" s="270"/>
      <c r="F484" s="270"/>
      <c r="G484" s="270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  <c r="X484" s="270"/>
      <c r="Y484" s="270"/>
      <c r="Z484" s="270"/>
      <c r="AA484" s="270"/>
      <c r="AB484" s="270"/>
      <c r="AC484" s="270"/>
      <c r="AD484" s="270"/>
      <c r="AE484" s="270"/>
      <c r="AF484" s="270"/>
      <c r="AG484" s="270"/>
      <c r="AH484" s="270"/>
      <c r="AI484" s="270"/>
      <c r="AJ484" s="270"/>
      <c r="AK484" s="270"/>
      <c r="AL484" s="270"/>
      <c r="AM484" s="270"/>
      <c r="AN484" s="270"/>
      <c r="AO484" s="270"/>
      <c r="AP484" s="270"/>
      <c r="AQ484" s="270"/>
      <c r="AR484" s="270"/>
      <c r="AS484" s="270"/>
      <c r="AT484" s="270"/>
      <c r="AU484" s="270"/>
      <c r="AV484" s="270"/>
      <c r="AW484" s="270"/>
      <c r="AX484" s="270"/>
    </row>
    <row r="485" spans="1:50">
      <c r="A485" s="270"/>
      <c r="B485" s="270"/>
      <c r="C485" s="270"/>
      <c r="D485" s="270"/>
      <c r="E485" s="270"/>
      <c r="F485" s="270"/>
      <c r="G485" s="270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  <c r="X485" s="270"/>
      <c r="Y485" s="270"/>
      <c r="Z485" s="270"/>
      <c r="AA485" s="270"/>
      <c r="AB485" s="270"/>
      <c r="AC485" s="270"/>
      <c r="AD485" s="270"/>
      <c r="AE485" s="270"/>
      <c r="AF485" s="270"/>
      <c r="AG485" s="270"/>
      <c r="AH485" s="270"/>
      <c r="AI485" s="270"/>
      <c r="AJ485" s="270"/>
      <c r="AK485" s="270"/>
      <c r="AL485" s="270"/>
      <c r="AM485" s="270"/>
      <c r="AN485" s="270"/>
      <c r="AO485" s="270"/>
      <c r="AP485" s="270"/>
      <c r="AQ485" s="270"/>
      <c r="AR485" s="270"/>
      <c r="AS485" s="270"/>
      <c r="AT485" s="270"/>
      <c r="AU485" s="270"/>
      <c r="AV485" s="270"/>
      <c r="AW485" s="270"/>
      <c r="AX485" s="270"/>
    </row>
    <row r="486" spans="1:50">
      <c r="A486" s="270"/>
      <c r="B486" s="270"/>
      <c r="C486" s="270"/>
      <c r="D486" s="270"/>
      <c r="E486" s="270"/>
      <c r="F486" s="270"/>
      <c r="G486" s="270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  <c r="X486" s="270"/>
      <c r="Y486" s="270"/>
      <c r="Z486" s="270"/>
      <c r="AA486" s="270"/>
      <c r="AB486" s="270"/>
      <c r="AC486" s="270"/>
      <c r="AD486" s="270"/>
      <c r="AE486" s="270"/>
      <c r="AF486" s="270"/>
      <c r="AG486" s="270"/>
      <c r="AH486" s="270"/>
      <c r="AI486" s="270"/>
      <c r="AJ486" s="270"/>
      <c r="AK486" s="270"/>
      <c r="AL486" s="270"/>
      <c r="AM486" s="270"/>
      <c r="AN486" s="270"/>
      <c r="AO486" s="270"/>
      <c r="AP486" s="270"/>
      <c r="AQ486" s="270"/>
      <c r="AR486" s="270"/>
      <c r="AS486" s="270"/>
      <c r="AT486" s="270"/>
      <c r="AU486" s="270"/>
      <c r="AV486" s="270"/>
      <c r="AW486" s="270"/>
      <c r="AX486" s="270"/>
    </row>
    <row r="487" spans="1:50">
      <c r="A487" s="270"/>
      <c r="B487" s="270"/>
      <c r="C487" s="270"/>
      <c r="D487" s="270"/>
      <c r="E487" s="270"/>
      <c r="F487" s="270"/>
      <c r="G487" s="270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  <c r="X487" s="270"/>
      <c r="Y487" s="270"/>
      <c r="Z487" s="270"/>
      <c r="AA487" s="270"/>
      <c r="AB487" s="270"/>
      <c r="AC487" s="270"/>
      <c r="AD487" s="270"/>
      <c r="AE487" s="270"/>
      <c r="AF487" s="270"/>
      <c r="AG487" s="270"/>
      <c r="AH487" s="270"/>
      <c r="AI487" s="270"/>
      <c r="AJ487" s="270"/>
      <c r="AK487" s="270"/>
      <c r="AL487" s="270"/>
      <c r="AM487" s="270"/>
      <c r="AN487" s="270"/>
      <c r="AO487" s="270"/>
      <c r="AP487" s="270"/>
      <c r="AQ487" s="270"/>
      <c r="AR487" s="270"/>
      <c r="AS487" s="270"/>
      <c r="AT487" s="270"/>
      <c r="AU487" s="270"/>
      <c r="AV487" s="270"/>
      <c r="AW487" s="270"/>
      <c r="AX487" s="270"/>
    </row>
    <row r="488" spans="1:50">
      <c r="A488" s="270"/>
      <c r="B488" s="270"/>
      <c r="C488" s="270"/>
      <c r="D488" s="270"/>
      <c r="E488" s="270"/>
      <c r="F488" s="270"/>
      <c r="G488" s="270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  <c r="X488" s="270"/>
      <c r="Y488" s="270"/>
      <c r="Z488" s="270"/>
      <c r="AA488" s="270"/>
      <c r="AB488" s="270"/>
      <c r="AC488" s="270"/>
      <c r="AD488" s="270"/>
      <c r="AE488" s="270"/>
      <c r="AF488" s="270"/>
      <c r="AG488" s="270"/>
      <c r="AH488" s="270"/>
      <c r="AI488" s="270"/>
      <c r="AJ488" s="270"/>
      <c r="AK488" s="270"/>
      <c r="AL488" s="270"/>
      <c r="AM488" s="270"/>
      <c r="AN488" s="270"/>
      <c r="AO488" s="270"/>
      <c r="AP488" s="270"/>
      <c r="AQ488" s="270"/>
      <c r="AR488" s="270"/>
      <c r="AS488" s="270"/>
      <c r="AT488" s="270"/>
      <c r="AU488" s="270"/>
      <c r="AV488" s="270"/>
      <c r="AW488" s="270"/>
      <c r="AX488" s="270"/>
    </row>
    <row r="489" spans="1:50">
      <c r="A489" s="270"/>
      <c r="B489" s="270"/>
      <c r="C489" s="270"/>
      <c r="D489" s="270"/>
      <c r="E489" s="270"/>
      <c r="F489" s="270"/>
      <c r="G489" s="270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  <c r="X489" s="270"/>
      <c r="Y489" s="270"/>
      <c r="Z489" s="270"/>
      <c r="AA489" s="270"/>
      <c r="AB489" s="270"/>
      <c r="AC489" s="270"/>
      <c r="AD489" s="270"/>
      <c r="AE489" s="270"/>
      <c r="AF489" s="270"/>
      <c r="AG489" s="270"/>
      <c r="AH489" s="270"/>
      <c r="AI489" s="270"/>
      <c r="AJ489" s="270"/>
      <c r="AK489" s="270"/>
      <c r="AL489" s="270"/>
      <c r="AM489" s="270"/>
      <c r="AN489" s="270"/>
      <c r="AO489" s="270"/>
      <c r="AP489" s="270"/>
      <c r="AQ489" s="270"/>
      <c r="AR489" s="270"/>
      <c r="AS489" s="270"/>
      <c r="AT489" s="270"/>
      <c r="AU489" s="270"/>
      <c r="AV489" s="270"/>
      <c r="AW489" s="270"/>
      <c r="AX489" s="270"/>
    </row>
    <row r="490" spans="1:50">
      <c r="A490" s="270"/>
      <c r="B490" s="270"/>
      <c r="C490" s="270"/>
      <c r="D490" s="270"/>
      <c r="E490" s="270"/>
      <c r="F490" s="270"/>
      <c r="G490" s="270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  <c r="X490" s="270"/>
      <c r="Y490" s="270"/>
      <c r="Z490" s="270"/>
      <c r="AA490" s="270"/>
      <c r="AB490" s="270"/>
      <c r="AC490" s="270"/>
      <c r="AD490" s="270"/>
      <c r="AE490" s="270"/>
      <c r="AF490" s="270"/>
      <c r="AG490" s="270"/>
      <c r="AH490" s="270"/>
      <c r="AI490" s="270"/>
      <c r="AJ490" s="270"/>
      <c r="AK490" s="270"/>
      <c r="AL490" s="270"/>
      <c r="AM490" s="270"/>
      <c r="AN490" s="270"/>
      <c r="AO490" s="270"/>
      <c r="AP490" s="270"/>
      <c r="AQ490" s="270"/>
      <c r="AR490" s="270"/>
      <c r="AS490" s="270"/>
      <c r="AT490" s="270"/>
      <c r="AU490" s="270"/>
      <c r="AV490" s="270"/>
      <c r="AW490" s="270"/>
      <c r="AX490" s="270"/>
    </row>
    <row r="491" spans="1:50">
      <c r="A491" s="270"/>
      <c r="B491" s="270"/>
      <c r="C491" s="270"/>
      <c r="D491" s="270"/>
      <c r="E491" s="270"/>
      <c r="F491" s="270"/>
      <c r="G491" s="270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  <c r="X491" s="270"/>
      <c r="Y491" s="270"/>
      <c r="Z491" s="270"/>
      <c r="AA491" s="270"/>
      <c r="AB491" s="270"/>
      <c r="AC491" s="270"/>
      <c r="AD491" s="270"/>
      <c r="AE491" s="270"/>
      <c r="AF491" s="270"/>
      <c r="AG491" s="270"/>
      <c r="AH491" s="270"/>
      <c r="AI491" s="270"/>
      <c r="AJ491" s="270"/>
      <c r="AK491" s="270"/>
      <c r="AL491" s="270"/>
      <c r="AM491" s="270"/>
      <c r="AN491" s="270"/>
      <c r="AO491" s="270"/>
      <c r="AP491" s="270"/>
      <c r="AQ491" s="270"/>
      <c r="AR491" s="270"/>
      <c r="AS491" s="270"/>
      <c r="AT491" s="270"/>
      <c r="AU491" s="270"/>
      <c r="AV491" s="270"/>
      <c r="AW491" s="270"/>
      <c r="AX491" s="270"/>
    </row>
    <row r="492" spans="1:50">
      <c r="A492" s="270"/>
      <c r="B492" s="270"/>
      <c r="C492" s="270"/>
      <c r="D492" s="270"/>
      <c r="E492" s="270"/>
      <c r="F492" s="270"/>
      <c r="G492" s="270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  <c r="X492" s="270"/>
      <c r="Y492" s="270"/>
      <c r="Z492" s="270"/>
      <c r="AA492" s="270"/>
      <c r="AB492" s="270"/>
      <c r="AC492" s="270"/>
      <c r="AD492" s="270"/>
      <c r="AE492" s="270"/>
      <c r="AF492" s="270"/>
      <c r="AG492" s="270"/>
      <c r="AH492" s="270"/>
      <c r="AI492" s="270"/>
      <c r="AJ492" s="270"/>
      <c r="AK492" s="270"/>
      <c r="AL492" s="270"/>
      <c r="AM492" s="270"/>
      <c r="AN492" s="270"/>
      <c r="AO492" s="270"/>
      <c r="AP492" s="270"/>
      <c r="AQ492" s="270"/>
      <c r="AR492" s="270"/>
      <c r="AS492" s="270"/>
      <c r="AT492" s="270"/>
      <c r="AU492" s="270"/>
      <c r="AV492" s="270"/>
      <c r="AW492" s="270"/>
      <c r="AX492" s="270"/>
    </row>
    <row r="493" spans="1:50">
      <c r="A493" s="270"/>
      <c r="B493" s="270"/>
      <c r="C493" s="270"/>
      <c r="D493" s="270"/>
      <c r="E493" s="270"/>
      <c r="F493" s="270"/>
      <c r="G493" s="270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  <c r="X493" s="270"/>
      <c r="Y493" s="270"/>
      <c r="Z493" s="270"/>
      <c r="AA493" s="270"/>
      <c r="AB493" s="270"/>
      <c r="AC493" s="270"/>
      <c r="AD493" s="270"/>
      <c r="AE493" s="270"/>
      <c r="AF493" s="270"/>
      <c r="AG493" s="270"/>
      <c r="AH493" s="270"/>
      <c r="AI493" s="270"/>
      <c r="AJ493" s="270"/>
      <c r="AK493" s="270"/>
      <c r="AL493" s="270"/>
      <c r="AM493" s="270"/>
      <c r="AN493" s="270"/>
      <c r="AO493" s="270"/>
      <c r="AP493" s="270"/>
      <c r="AQ493" s="270"/>
      <c r="AR493" s="270"/>
      <c r="AS493" s="270"/>
      <c r="AT493" s="270"/>
      <c r="AU493" s="270"/>
      <c r="AV493" s="270"/>
      <c r="AW493" s="270"/>
      <c r="AX493" s="270"/>
    </row>
    <row r="494" spans="1:50">
      <c r="A494" s="270"/>
      <c r="B494" s="270"/>
      <c r="C494" s="270"/>
      <c r="D494" s="270"/>
      <c r="E494" s="270"/>
      <c r="F494" s="270"/>
      <c r="G494" s="270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  <c r="X494" s="270"/>
      <c r="Y494" s="270"/>
      <c r="Z494" s="270"/>
      <c r="AA494" s="270"/>
      <c r="AB494" s="270"/>
      <c r="AC494" s="270"/>
      <c r="AD494" s="270"/>
      <c r="AE494" s="270"/>
      <c r="AF494" s="270"/>
      <c r="AG494" s="270"/>
      <c r="AH494" s="270"/>
      <c r="AI494" s="270"/>
      <c r="AJ494" s="270"/>
      <c r="AK494" s="270"/>
      <c r="AL494" s="270"/>
      <c r="AM494" s="270"/>
      <c r="AN494" s="270"/>
      <c r="AO494" s="270"/>
      <c r="AP494" s="270"/>
      <c r="AQ494" s="270"/>
      <c r="AR494" s="270"/>
      <c r="AS494" s="270"/>
      <c r="AT494" s="270"/>
      <c r="AU494" s="270"/>
      <c r="AV494" s="270"/>
      <c r="AW494" s="270"/>
      <c r="AX494" s="270"/>
    </row>
    <row r="495" spans="1:50">
      <c r="A495" s="270"/>
      <c r="B495" s="270"/>
      <c r="C495" s="270"/>
      <c r="D495" s="270"/>
      <c r="E495" s="270"/>
      <c r="F495" s="270"/>
      <c r="G495" s="270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  <c r="X495" s="270"/>
      <c r="Y495" s="270"/>
      <c r="Z495" s="270"/>
      <c r="AA495" s="270"/>
      <c r="AB495" s="270"/>
      <c r="AC495" s="270"/>
      <c r="AD495" s="270"/>
      <c r="AE495" s="270"/>
      <c r="AF495" s="270"/>
      <c r="AG495" s="270"/>
      <c r="AH495" s="270"/>
      <c r="AI495" s="270"/>
      <c r="AJ495" s="270"/>
      <c r="AK495" s="270"/>
      <c r="AL495" s="270"/>
      <c r="AM495" s="270"/>
      <c r="AN495" s="270"/>
      <c r="AO495" s="270"/>
      <c r="AP495" s="270"/>
      <c r="AQ495" s="270"/>
      <c r="AR495" s="270"/>
      <c r="AS495" s="270"/>
      <c r="AT495" s="270"/>
      <c r="AU495" s="270"/>
      <c r="AV495" s="270"/>
      <c r="AW495" s="270"/>
      <c r="AX495" s="270"/>
    </row>
    <row r="496" spans="1:50">
      <c r="A496" s="270"/>
      <c r="B496" s="270"/>
      <c r="C496" s="270"/>
      <c r="D496" s="270"/>
      <c r="E496" s="270"/>
      <c r="F496" s="270"/>
      <c r="G496" s="270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  <c r="X496" s="270"/>
      <c r="Y496" s="270"/>
      <c r="Z496" s="270"/>
      <c r="AA496" s="270"/>
      <c r="AB496" s="270"/>
      <c r="AC496" s="270"/>
      <c r="AD496" s="270"/>
      <c r="AE496" s="270"/>
      <c r="AF496" s="270"/>
      <c r="AG496" s="270"/>
      <c r="AH496" s="270"/>
      <c r="AI496" s="270"/>
      <c r="AJ496" s="270"/>
      <c r="AK496" s="270"/>
      <c r="AL496" s="270"/>
      <c r="AM496" s="270"/>
      <c r="AN496" s="270"/>
      <c r="AO496" s="270"/>
      <c r="AP496" s="270"/>
      <c r="AQ496" s="270"/>
      <c r="AR496" s="270"/>
      <c r="AS496" s="270"/>
      <c r="AT496" s="270"/>
      <c r="AU496" s="270"/>
      <c r="AV496" s="270"/>
      <c r="AW496" s="270"/>
      <c r="AX496" s="270"/>
    </row>
    <row r="497" spans="1:50">
      <c r="A497" s="270"/>
      <c r="B497" s="270"/>
      <c r="C497" s="270"/>
      <c r="D497" s="270"/>
      <c r="E497" s="270"/>
      <c r="F497" s="270"/>
      <c r="G497" s="270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  <c r="X497" s="270"/>
      <c r="Y497" s="270"/>
      <c r="Z497" s="270"/>
      <c r="AA497" s="270"/>
      <c r="AB497" s="270"/>
      <c r="AC497" s="270"/>
      <c r="AD497" s="270"/>
      <c r="AE497" s="270"/>
      <c r="AF497" s="270"/>
      <c r="AG497" s="270"/>
      <c r="AH497" s="270"/>
      <c r="AI497" s="270"/>
      <c r="AJ497" s="270"/>
      <c r="AK497" s="270"/>
      <c r="AL497" s="270"/>
      <c r="AM497" s="270"/>
      <c r="AN497" s="270"/>
      <c r="AO497" s="270"/>
      <c r="AP497" s="270"/>
      <c r="AQ497" s="270"/>
      <c r="AR497" s="270"/>
      <c r="AS497" s="270"/>
      <c r="AT497" s="270"/>
      <c r="AU497" s="270"/>
      <c r="AV497" s="270"/>
      <c r="AW497" s="270"/>
      <c r="AX497" s="270"/>
    </row>
    <row r="498" spans="1:50">
      <c r="A498" s="270"/>
      <c r="B498" s="270"/>
      <c r="C498" s="270"/>
      <c r="D498" s="270"/>
      <c r="E498" s="270"/>
      <c r="F498" s="270"/>
      <c r="G498" s="270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  <c r="X498" s="270"/>
      <c r="Y498" s="270"/>
      <c r="Z498" s="270"/>
      <c r="AA498" s="270"/>
      <c r="AB498" s="270"/>
      <c r="AC498" s="270"/>
      <c r="AD498" s="270"/>
      <c r="AE498" s="270"/>
      <c r="AF498" s="270"/>
      <c r="AG498" s="270"/>
      <c r="AH498" s="270"/>
      <c r="AI498" s="270"/>
      <c r="AJ498" s="270"/>
      <c r="AK498" s="270"/>
      <c r="AL498" s="270"/>
      <c r="AM498" s="270"/>
      <c r="AN498" s="270"/>
      <c r="AO498" s="270"/>
      <c r="AP498" s="270"/>
      <c r="AQ498" s="270"/>
      <c r="AR498" s="270"/>
      <c r="AS498" s="270"/>
      <c r="AT498" s="270"/>
      <c r="AU498" s="270"/>
      <c r="AV498" s="270"/>
      <c r="AW498" s="270"/>
      <c r="AX498" s="270"/>
    </row>
    <row r="499" spans="1:50">
      <c r="A499" s="270"/>
      <c r="B499" s="270"/>
      <c r="C499" s="270"/>
      <c r="D499" s="270"/>
      <c r="E499" s="270"/>
      <c r="F499" s="270"/>
      <c r="G499" s="270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  <c r="X499" s="270"/>
      <c r="Y499" s="270"/>
      <c r="Z499" s="270"/>
      <c r="AA499" s="270"/>
      <c r="AB499" s="270"/>
      <c r="AC499" s="270"/>
      <c r="AD499" s="270"/>
      <c r="AE499" s="270"/>
      <c r="AF499" s="270"/>
      <c r="AG499" s="270"/>
      <c r="AH499" s="270"/>
      <c r="AI499" s="270"/>
      <c r="AJ499" s="270"/>
      <c r="AK499" s="270"/>
      <c r="AL499" s="270"/>
      <c r="AM499" s="270"/>
      <c r="AN499" s="270"/>
      <c r="AO499" s="270"/>
      <c r="AP499" s="270"/>
      <c r="AQ499" s="270"/>
      <c r="AR499" s="270"/>
      <c r="AS499" s="270"/>
      <c r="AT499" s="270"/>
      <c r="AU499" s="270"/>
      <c r="AV499" s="270"/>
      <c r="AW499" s="270"/>
      <c r="AX499" s="270"/>
    </row>
    <row r="500" spans="1:50">
      <c r="A500" s="270"/>
      <c r="B500" s="270"/>
      <c r="C500" s="270"/>
      <c r="D500" s="270"/>
      <c r="E500" s="270"/>
      <c r="F500" s="270"/>
      <c r="G500" s="270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  <c r="X500" s="270"/>
      <c r="Y500" s="270"/>
      <c r="Z500" s="270"/>
      <c r="AA500" s="270"/>
      <c r="AB500" s="270"/>
      <c r="AC500" s="270"/>
      <c r="AD500" s="270"/>
      <c r="AE500" s="270"/>
      <c r="AF500" s="270"/>
      <c r="AG500" s="270"/>
      <c r="AH500" s="270"/>
      <c r="AI500" s="270"/>
      <c r="AJ500" s="270"/>
      <c r="AK500" s="270"/>
      <c r="AL500" s="270"/>
      <c r="AM500" s="270"/>
      <c r="AN500" s="270"/>
      <c r="AO500" s="270"/>
      <c r="AP500" s="270"/>
      <c r="AQ500" s="270"/>
      <c r="AR500" s="270"/>
      <c r="AS500" s="270"/>
      <c r="AT500" s="270"/>
      <c r="AU500" s="270"/>
      <c r="AV500" s="270"/>
      <c r="AW500" s="270"/>
      <c r="AX500" s="270"/>
    </row>
    <row r="501" spans="1:50">
      <c r="A501" s="270"/>
      <c r="B501" s="270"/>
      <c r="C501" s="270"/>
      <c r="D501" s="270"/>
      <c r="E501" s="270"/>
      <c r="F501" s="270"/>
      <c r="G501" s="270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  <c r="X501" s="270"/>
      <c r="Y501" s="270"/>
      <c r="Z501" s="270"/>
      <c r="AA501" s="270"/>
      <c r="AB501" s="270"/>
      <c r="AC501" s="270"/>
      <c r="AD501" s="270"/>
      <c r="AE501" s="270"/>
      <c r="AF501" s="270"/>
      <c r="AG501" s="270"/>
      <c r="AH501" s="270"/>
      <c r="AI501" s="270"/>
      <c r="AJ501" s="270"/>
      <c r="AK501" s="270"/>
      <c r="AL501" s="270"/>
      <c r="AM501" s="270"/>
      <c r="AN501" s="270"/>
      <c r="AO501" s="270"/>
      <c r="AP501" s="270"/>
      <c r="AQ501" s="270"/>
      <c r="AR501" s="270"/>
      <c r="AS501" s="270"/>
      <c r="AT501" s="270"/>
      <c r="AU501" s="270"/>
      <c r="AV501" s="270"/>
      <c r="AW501" s="270"/>
      <c r="AX501" s="270"/>
    </row>
    <row r="502" spans="1:50">
      <c r="A502" s="270"/>
      <c r="B502" s="270"/>
      <c r="C502" s="270"/>
      <c r="D502" s="270"/>
      <c r="E502" s="270"/>
      <c r="F502" s="270"/>
      <c r="G502" s="270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  <c r="X502" s="270"/>
      <c r="Y502" s="270"/>
      <c r="Z502" s="270"/>
      <c r="AA502" s="270"/>
      <c r="AB502" s="270"/>
      <c r="AC502" s="270"/>
      <c r="AD502" s="270"/>
      <c r="AE502" s="270"/>
      <c r="AF502" s="270"/>
      <c r="AG502" s="270"/>
      <c r="AH502" s="270"/>
      <c r="AI502" s="270"/>
      <c r="AJ502" s="270"/>
      <c r="AK502" s="270"/>
      <c r="AL502" s="270"/>
      <c r="AM502" s="270"/>
      <c r="AN502" s="270"/>
      <c r="AO502" s="270"/>
      <c r="AP502" s="270"/>
      <c r="AQ502" s="270"/>
      <c r="AR502" s="270"/>
      <c r="AS502" s="270"/>
      <c r="AT502" s="270"/>
      <c r="AU502" s="270"/>
      <c r="AV502" s="270"/>
      <c r="AW502" s="270"/>
      <c r="AX502" s="270"/>
    </row>
    <row r="503" spans="1:50">
      <c r="A503" s="270"/>
      <c r="B503" s="270"/>
      <c r="C503" s="270"/>
      <c r="D503" s="270"/>
      <c r="E503" s="270"/>
      <c r="F503" s="270"/>
      <c r="G503" s="270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  <c r="X503" s="270"/>
      <c r="Y503" s="270"/>
      <c r="Z503" s="270"/>
      <c r="AA503" s="270"/>
      <c r="AB503" s="270"/>
      <c r="AC503" s="270"/>
      <c r="AD503" s="270"/>
      <c r="AE503" s="270"/>
      <c r="AF503" s="270"/>
      <c r="AG503" s="270"/>
      <c r="AH503" s="270"/>
      <c r="AI503" s="270"/>
      <c r="AJ503" s="270"/>
      <c r="AK503" s="270"/>
      <c r="AL503" s="270"/>
      <c r="AM503" s="270"/>
      <c r="AN503" s="270"/>
      <c r="AO503" s="270"/>
      <c r="AP503" s="270"/>
      <c r="AQ503" s="270"/>
      <c r="AR503" s="270"/>
      <c r="AS503" s="270"/>
      <c r="AT503" s="270"/>
      <c r="AU503" s="270"/>
      <c r="AV503" s="270"/>
      <c r="AW503" s="270"/>
      <c r="AX503" s="270"/>
    </row>
    <row r="504" spans="1:50">
      <c r="A504" s="270"/>
      <c r="B504" s="270"/>
      <c r="C504" s="270"/>
      <c r="D504" s="270"/>
      <c r="E504" s="270"/>
      <c r="F504" s="270"/>
      <c r="G504" s="270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  <c r="X504" s="270"/>
      <c r="Y504" s="270"/>
      <c r="Z504" s="270"/>
      <c r="AA504" s="270"/>
      <c r="AB504" s="270"/>
      <c r="AC504" s="270"/>
      <c r="AD504" s="270"/>
      <c r="AE504" s="270"/>
      <c r="AF504" s="270"/>
      <c r="AG504" s="270"/>
      <c r="AH504" s="270"/>
      <c r="AI504" s="270"/>
      <c r="AJ504" s="270"/>
      <c r="AK504" s="270"/>
      <c r="AL504" s="270"/>
      <c r="AM504" s="270"/>
      <c r="AN504" s="270"/>
      <c r="AO504" s="270"/>
      <c r="AP504" s="270"/>
      <c r="AQ504" s="270"/>
      <c r="AR504" s="270"/>
      <c r="AS504" s="270"/>
      <c r="AT504" s="270"/>
      <c r="AU504" s="270"/>
      <c r="AV504" s="270"/>
      <c r="AW504" s="270"/>
      <c r="AX504" s="270"/>
    </row>
    <row r="505" spans="1:50">
      <c r="A505" s="270"/>
      <c r="B505" s="270"/>
      <c r="C505" s="270"/>
      <c r="D505" s="270"/>
      <c r="E505" s="270"/>
      <c r="F505" s="270"/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  <c r="X505" s="270"/>
      <c r="Y505" s="270"/>
      <c r="Z505" s="270"/>
      <c r="AA505" s="270"/>
      <c r="AB505" s="270"/>
      <c r="AC505" s="270"/>
      <c r="AD505" s="270"/>
      <c r="AE505" s="270"/>
      <c r="AF505" s="270"/>
      <c r="AG505" s="270"/>
      <c r="AH505" s="270"/>
      <c r="AI505" s="270"/>
      <c r="AJ505" s="270"/>
      <c r="AK505" s="270"/>
      <c r="AL505" s="270"/>
      <c r="AM505" s="270"/>
      <c r="AN505" s="270"/>
      <c r="AO505" s="270"/>
      <c r="AP505" s="270"/>
      <c r="AQ505" s="270"/>
      <c r="AR505" s="270"/>
      <c r="AS505" s="270"/>
      <c r="AT505" s="270"/>
      <c r="AU505" s="270"/>
      <c r="AV505" s="270"/>
      <c r="AW505" s="270"/>
      <c r="AX505" s="270"/>
    </row>
    <row r="506" spans="1:50">
      <c r="A506" s="270"/>
      <c r="B506" s="270"/>
      <c r="C506" s="270"/>
      <c r="D506" s="270"/>
      <c r="E506" s="270"/>
      <c r="F506" s="270"/>
      <c r="G506" s="270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  <c r="X506" s="270"/>
      <c r="Y506" s="270"/>
      <c r="Z506" s="270"/>
      <c r="AA506" s="270"/>
      <c r="AB506" s="270"/>
      <c r="AC506" s="270"/>
      <c r="AD506" s="270"/>
      <c r="AE506" s="270"/>
      <c r="AF506" s="270"/>
      <c r="AG506" s="270"/>
      <c r="AH506" s="270"/>
      <c r="AI506" s="270"/>
      <c r="AJ506" s="270"/>
      <c r="AK506" s="270"/>
      <c r="AL506" s="270"/>
      <c r="AM506" s="270"/>
      <c r="AN506" s="270"/>
      <c r="AO506" s="270"/>
      <c r="AP506" s="270"/>
      <c r="AQ506" s="270"/>
      <c r="AR506" s="270"/>
      <c r="AS506" s="270"/>
      <c r="AT506" s="270"/>
      <c r="AU506" s="270"/>
      <c r="AV506" s="270"/>
      <c r="AW506" s="270"/>
      <c r="AX506" s="270"/>
    </row>
    <row r="507" spans="1:50">
      <c r="A507" s="270"/>
      <c r="B507" s="270"/>
      <c r="C507" s="270"/>
      <c r="D507" s="270"/>
      <c r="E507" s="270"/>
      <c r="F507" s="270"/>
      <c r="G507" s="270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  <c r="X507" s="270"/>
      <c r="Y507" s="270"/>
      <c r="Z507" s="270"/>
      <c r="AA507" s="270"/>
      <c r="AB507" s="270"/>
      <c r="AC507" s="270"/>
      <c r="AD507" s="270"/>
      <c r="AE507" s="270"/>
      <c r="AF507" s="270"/>
      <c r="AG507" s="270"/>
      <c r="AH507" s="270"/>
      <c r="AI507" s="270"/>
      <c r="AJ507" s="270"/>
      <c r="AK507" s="270"/>
      <c r="AL507" s="270"/>
      <c r="AM507" s="270"/>
      <c r="AN507" s="270"/>
      <c r="AO507" s="270"/>
      <c r="AP507" s="270"/>
      <c r="AQ507" s="270"/>
      <c r="AR507" s="270"/>
      <c r="AS507" s="270"/>
      <c r="AT507" s="270"/>
      <c r="AU507" s="270"/>
      <c r="AV507" s="270"/>
      <c r="AW507" s="270"/>
      <c r="AX507" s="270"/>
    </row>
    <row r="508" spans="1:50">
      <c r="A508" s="270"/>
      <c r="B508" s="270"/>
      <c r="C508" s="270"/>
      <c r="D508" s="270"/>
      <c r="E508" s="270"/>
      <c r="F508" s="270"/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  <c r="X508" s="270"/>
      <c r="Y508" s="270"/>
      <c r="Z508" s="270"/>
      <c r="AA508" s="270"/>
      <c r="AB508" s="270"/>
      <c r="AC508" s="270"/>
      <c r="AD508" s="270"/>
      <c r="AE508" s="270"/>
      <c r="AF508" s="270"/>
      <c r="AG508" s="270"/>
      <c r="AH508" s="270"/>
      <c r="AI508" s="270"/>
      <c r="AJ508" s="270"/>
      <c r="AK508" s="270"/>
      <c r="AL508" s="270"/>
      <c r="AM508" s="270"/>
      <c r="AN508" s="270"/>
      <c r="AO508" s="270"/>
      <c r="AP508" s="270"/>
      <c r="AQ508" s="270"/>
      <c r="AR508" s="270"/>
      <c r="AS508" s="270"/>
      <c r="AT508" s="270"/>
      <c r="AU508" s="270"/>
      <c r="AV508" s="270"/>
      <c r="AW508" s="270"/>
      <c r="AX508" s="270"/>
    </row>
    <row r="509" spans="1:50">
      <c r="A509" s="270"/>
      <c r="B509" s="270"/>
      <c r="C509" s="270"/>
      <c r="D509" s="270"/>
      <c r="E509" s="270"/>
      <c r="F509" s="270"/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  <c r="X509" s="270"/>
      <c r="Y509" s="270"/>
      <c r="Z509" s="270"/>
      <c r="AA509" s="270"/>
      <c r="AB509" s="270"/>
      <c r="AC509" s="270"/>
      <c r="AD509" s="270"/>
      <c r="AE509" s="270"/>
      <c r="AF509" s="270"/>
      <c r="AG509" s="270"/>
      <c r="AH509" s="270"/>
      <c r="AI509" s="270"/>
      <c r="AJ509" s="270"/>
      <c r="AK509" s="270"/>
      <c r="AL509" s="270"/>
      <c r="AM509" s="270"/>
      <c r="AN509" s="270"/>
      <c r="AO509" s="270"/>
      <c r="AP509" s="270"/>
      <c r="AQ509" s="270"/>
      <c r="AR509" s="270"/>
      <c r="AS509" s="270"/>
      <c r="AT509" s="270"/>
      <c r="AU509" s="270"/>
      <c r="AV509" s="270"/>
      <c r="AW509" s="270"/>
      <c r="AX509" s="270"/>
    </row>
    <row r="510" spans="1:50">
      <c r="A510" s="270"/>
      <c r="B510" s="270"/>
      <c r="C510" s="270"/>
      <c r="D510" s="270"/>
      <c r="E510" s="270"/>
      <c r="F510" s="270"/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  <c r="X510" s="270"/>
      <c r="Y510" s="270"/>
      <c r="Z510" s="270"/>
      <c r="AA510" s="270"/>
      <c r="AB510" s="270"/>
      <c r="AC510" s="270"/>
      <c r="AD510" s="270"/>
      <c r="AE510" s="270"/>
      <c r="AF510" s="270"/>
      <c r="AG510" s="270"/>
      <c r="AH510" s="270"/>
      <c r="AI510" s="270"/>
      <c r="AJ510" s="270"/>
      <c r="AK510" s="270"/>
      <c r="AL510" s="270"/>
      <c r="AM510" s="270"/>
      <c r="AN510" s="270"/>
      <c r="AO510" s="270"/>
      <c r="AP510" s="270"/>
      <c r="AQ510" s="270"/>
      <c r="AR510" s="270"/>
      <c r="AS510" s="270"/>
      <c r="AT510" s="270"/>
      <c r="AU510" s="270"/>
      <c r="AV510" s="270"/>
      <c r="AW510" s="270"/>
      <c r="AX510" s="270"/>
    </row>
    <row r="511" spans="1:50">
      <c r="A511" s="270"/>
      <c r="B511" s="270"/>
      <c r="C511" s="270"/>
      <c r="D511" s="270"/>
      <c r="E511" s="270"/>
      <c r="F511" s="270"/>
      <c r="G511" s="270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  <c r="X511" s="270"/>
      <c r="Y511" s="270"/>
      <c r="Z511" s="270"/>
      <c r="AA511" s="270"/>
      <c r="AB511" s="270"/>
      <c r="AC511" s="270"/>
      <c r="AD511" s="270"/>
      <c r="AE511" s="270"/>
      <c r="AF511" s="270"/>
      <c r="AG511" s="270"/>
      <c r="AH511" s="270"/>
      <c r="AI511" s="270"/>
      <c r="AJ511" s="270"/>
      <c r="AK511" s="270"/>
      <c r="AL511" s="270"/>
      <c r="AM511" s="270"/>
      <c r="AN511" s="270"/>
      <c r="AO511" s="270"/>
      <c r="AP511" s="270"/>
      <c r="AQ511" s="270"/>
      <c r="AR511" s="270"/>
      <c r="AS511" s="270"/>
      <c r="AT511" s="270"/>
      <c r="AU511" s="270"/>
      <c r="AV511" s="270"/>
      <c r="AW511" s="270"/>
      <c r="AX511" s="270"/>
    </row>
    <row r="512" spans="1:50">
      <c r="A512" s="270"/>
      <c r="B512" s="270"/>
      <c r="C512" s="270"/>
      <c r="D512" s="270"/>
      <c r="E512" s="270"/>
      <c r="F512" s="270"/>
      <c r="G512" s="270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  <c r="X512" s="270"/>
      <c r="Y512" s="270"/>
      <c r="Z512" s="270"/>
      <c r="AA512" s="270"/>
      <c r="AB512" s="270"/>
      <c r="AC512" s="270"/>
      <c r="AD512" s="270"/>
      <c r="AE512" s="270"/>
      <c r="AF512" s="270"/>
      <c r="AG512" s="270"/>
      <c r="AH512" s="270"/>
      <c r="AI512" s="270"/>
      <c r="AJ512" s="270"/>
      <c r="AK512" s="270"/>
      <c r="AL512" s="270"/>
      <c r="AM512" s="270"/>
      <c r="AN512" s="270"/>
      <c r="AO512" s="270"/>
      <c r="AP512" s="270"/>
      <c r="AQ512" s="270"/>
      <c r="AR512" s="270"/>
      <c r="AS512" s="270"/>
      <c r="AT512" s="270"/>
      <c r="AU512" s="270"/>
      <c r="AV512" s="270"/>
      <c r="AW512" s="270"/>
      <c r="AX512" s="270"/>
    </row>
    <row r="513" spans="1:50">
      <c r="A513" s="270"/>
      <c r="B513" s="270"/>
      <c r="C513" s="270"/>
      <c r="D513" s="270"/>
      <c r="E513" s="270"/>
      <c r="F513" s="270"/>
      <c r="G513" s="270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  <c r="X513" s="270"/>
      <c r="Y513" s="270"/>
      <c r="Z513" s="270"/>
      <c r="AA513" s="270"/>
      <c r="AB513" s="270"/>
      <c r="AC513" s="270"/>
      <c r="AD513" s="270"/>
      <c r="AE513" s="270"/>
      <c r="AF513" s="270"/>
      <c r="AG513" s="270"/>
      <c r="AH513" s="270"/>
      <c r="AI513" s="270"/>
      <c r="AJ513" s="270"/>
      <c r="AK513" s="270"/>
      <c r="AL513" s="270"/>
      <c r="AM513" s="270"/>
      <c r="AN513" s="270"/>
      <c r="AO513" s="270"/>
      <c r="AP513" s="270"/>
      <c r="AQ513" s="270"/>
      <c r="AR513" s="270"/>
      <c r="AS513" s="270"/>
      <c r="AT513" s="270"/>
      <c r="AU513" s="270"/>
      <c r="AV513" s="270"/>
      <c r="AW513" s="270"/>
      <c r="AX513" s="270"/>
    </row>
    <row r="514" spans="1:50">
      <c r="A514" s="270"/>
      <c r="B514" s="270"/>
      <c r="C514" s="270"/>
      <c r="D514" s="270"/>
      <c r="E514" s="270"/>
      <c r="F514" s="270"/>
      <c r="G514" s="270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  <c r="X514" s="270"/>
      <c r="Y514" s="270"/>
      <c r="Z514" s="270"/>
      <c r="AA514" s="270"/>
      <c r="AB514" s="270"/>
      <c r="AC514" s="270"/>
      <c r="AD514" s="270"/>
      <c r="AE514" s="270"/>
      <c r="AF514" s="270"/>
      <c r="AG514" s="270"/>
      <c r="AH514" s="270"/>
      <c r="AI514" s="270"/>
      <c r="AJ514" s="270"/>
      <c r="AK514" s="270"/>
      <c r="AL514" s="270"/>
      <c r="AM514" s="270"/>
      <c r="AN514" s="270"/>
      <c r="AO514" s="270"/>
      <c r="AP514" s="270"/>
      <c r="AQ514" s="270"/>
      <c r="AR514" s="270"/>
      <c r="AS514" s="270"/>
      <c r="AT514" s="270"/>
      <c r="AU514" s="270"/>
      <c r="AV514" s="270"/>
      <c r="AW514" s="270"/>
      <c r="AX514" s="270"/>
    </row>
    <row r="515" spans="1:50">
      <c r="A515" s="270"/>
      <c r="B515" s="270"/>
      <c r="C515" s="270"/>
      <c r="D515" s="270"/>
      <c r="E515" s="270"/>
      <c r="F515" s="270"/>
      <c r="G515" s="270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  <c r="X515" s="270"/>
      <c r="Y515" s="270"/>
      <c r="Z515" s="270"/>
      <c r="AA515" s="270"/>
      <c r="AB515" s="270"/>
      <c r="AC515" s="270"/>
      <c r="AD515" s="270"/>
      <c r="AE515" s="270"/>
      <c r="AF515" s="270"/>
      <c r="AG515" s="270"/>
      <c r="AH515" s="270"/>
      <c r="AI515" s="270"/>
      <c r="AJ515" s="270"/>
      <c r="AK515" s="270"/>
      <c r="AL515" s="270"/>
      <c r="AM515" s="270"/>
      <c r="AN515" s="270"/>
      <c r="AO515" s="270"/>
      <c r="AP515" s="270"/>
      <c r="AQ515" s="270"/>
      <c r="AR515" s="270"/>
      <c r="AS515" s="270"/>
      <c r="AT515" s="270"/>
      <c r="AU515" s="270"/>
      <c r="AV515" s="270"/>
      <c r="AW515" s="270"/>
      <c r="AX515" s="270"/>
    </row>
    <row r="516" spans="1:50">
      <c r="A516" s="270"/>
      <c r="B516" s="270"/>
      <c r="C516" s="270"/>
      <c r="D516" s="270"/>
      <c r="E516" s="270"/>
      <c r="F516" s="270"/>
      <c r="G516" s="270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  <c r="X516" s="270"/>
      <c r="Y516" s="270"/>
      <c r="Z516" s="270"/>
      <c r="AA516" s="270"/>
      <c r="AB516" s="270"/>
      <c r="AC516" s="270"/>
      <c r="AD516" s="270"/>
      <c r="AE516" s="270"/>
      <c r="AF516" s="270"/>
      <c r="AG516" s="270"/>
      <c r="AH516" s="270"/>
      <c r="AI516" s="270"/>
      <c r="AJ516" s="270"/>
      <c r="AK516" s="270"/>
      <c r="AL516" s="270"/>
      <c r="AM516" s="270"/>
      <c r="AN516" s="270"/>
      <c r="AO516" s="270"/>
      <c r="AP516" s="270"/>
      <c r="AQ516" s="270"/>
      <c r="AR516" s="270"/>
      <c r="AS516" s="270"/>
      <c r="AT516" s="270"/>
      <c r="AU516" s="270"/>
      <c r="AV516" s="270"/>
      <c r="AW516" s="270"/>
      <c r="AX516" s="270"/>
    </row>
    <row r="517" spans="1:50">
      <c r="A517" s="270"/>
      <c r="B517" s="270"/>
      <c r="C517" s="270"/>
      <c r="D517" s="270"/>
      <c r="E517" s="270"/>
      <c r="F517" s="270"/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  <c r="X517" s="270"/>
      <c r="Y517" s="270"/>
      <c r="Z517" s="270"/>
      <c r="AA517" s="270"/>
      <c r="AB517" s="270"/>
      <c r="AC517" s="270"/>
      <c r="AD517" s="270"/>
      <c r="AE517" s="270"/>
      <c r="AF517" s="270"/>
      <c r="AG517" s="270"/>
      <c r="AH517" s="270"/>
      <c r="AI517" s="270"/>
      <c r="AJ517" s="270"/>
      <c r="AK517" s="270"/>
      <c r="AL517" s="270"/>
      <c r="AM517" s="270"/>
      <c r="AN517" s="270"/>
      <c r="AO517" s="270"/>
      <c r="AP517" s="270"/>
      <c r="AQ517" s="270"/>
      <c r="AR517" s="270"/>
      <c r="AS517" s="270"/>
      <c r="AT517" s="270"/>
      <c r="AU517" s="270"/>
      <c r="AV517" s="270"/>
      <c r="AW517" s="270"/>
      <c r="AX517" s="270"/>
    </row>
    <row r="518" spans="1:50">
      <c r="A518" s="270"/>
      <c r="B518" s="270"/>
      <c r="C518" s="270"/>
      <c r="D518" s="270"/>
      <c r="E518" s="270"/>
      <c r="F518" s="270"/>
      <c r="G518" s="270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  <c r="X518" s="270"/>
      <c r="Y518" s="270"/>
      <c r="Z518" s="270"/>
      <c r="AA518" s="270"/>
      <c r="AB518" s="270"/>
      <c r="AC518" s="270"/>
      <c r="AD518" s="270"/>
      <c r="AE518" s="270"/>
      <c r="AF518" s="270"/>
      <c r="AG518" s="270"/>
      <c r="AH518" s="270"/>
      <c r="AI518" s="270"/>
      <c r="AJ518" s="270"/>
      <c r="AK518" s="270"/>
      <c r="AL518" s="270"/>
      <c r="AM518" s="270"/>
      <c r="AN518" s="270"/>
      <c r="AO518" s="270"/>
      <c r="AP518" s="270"/>
      <c r="AQ518" s="270"/>
      <c r="AR518" s="270"/>
      <c r="AS518" s="270"/>
      <c r="AT518" s="270"/>
      <c r="AU518" s="270"/>
      <c r="AV518" s="270"/>
      <c r="AW518" s="270"/>
      <c r="AX518" s="270"/>
    </row>
    <row r="519" spans="1:50">
      <c r="A519" s="270"/>
      <c r="B519" s="270"/>
      <c r="C519" s="270"/>
      <c r="D519" s="270"/>
      <c r="E519" s="270"/>
      <c r="F519" s="270"/>
      <c r="G519" s="270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  <c r="X519" s="270"/>
      <c r="Y519" s="270"/>
      <c r="Z519" s="270"/>
      <c r="AA519" s="270"/>
      <c r="AB519" s="270"/>
      <c r="AC519" s="270"/>
      <c r="AD519" s="270"/>
      <c r="AE519" s="270"/>
      <c r="AF519" s="270"/>
      <c r="AG519" s="270"/>
      <c r="AH519" s="270"/>
      <c r="AI519" s="270"/>
      <c r="AJ519" s="270"/>
      <c r="AK519" s="270"/>
      <c r="AL519" s="270"/>
      <c r="AM519" s="270"/>
      <c r="AN519" s="270"/>
      <c r="AO519" s="270"/>
      <c r="AP519" s="270"/>
      <c r="AQ519" s="270"/>
      <c r="AR519" s="270"/>
      <c r="AS519" s="270"/>
      <c r="AT519" s="270"/>
      <c r="AU519" s="270"/>
      <c r="AV519" s="270"/>
      <c r="AW519" s="270"/>
      <c r="AX519" s="270"/>
    </row>
    <row r="520" spans="1:50">
      <c r="A520" s="270"/>
      <c r="B520" s="270"/>
      <c r="C520" s="270"/>
      <c r="D520" s="270"/>
      <c r="E520" s="270"/>
      <c r="F520" s="270"/>
      <c r="G520" s="270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  <c r="X520" s="270"/>
      <c r="Y520" s="270"/>
      <c r="Z520" s="270"/>
      <c r="AA520" s="270"/>
      <c r="AB520" s="270"/>
      <c r="AC520" s="270"/>
      <c r="AD520" s="270"/>
      <c r="AE520" s="270"/>
      <c r="AF520" s="270"/>
      <c r="AG520" s="270"/>
      <c r="AH520" s="270"/>
      <c r="AI520" s="270"/>
      <c r="AJ520" s="270"/>
      <c r="AK520" s="270"/>
      <c r="AL520" s="270"/>
      <c r="AM520" s="270"/>
      <c r="AN520" s="270"/>
      <c r="AO520" s="270"/>
      <c r="AP520" s="270"/>
      <c r="AQ520" s="270"/>
      <c r="AR520" s="270"/>
      <c r="AS520" s="270"/>
      <c r="AT520" s="270"/>
      <c r="AU520" s="270"/>
      <c r="AV520" s="270"/>
      <c r="AW520" s="270"/>
      <c r="AX520" s="270"/>
    </row>
    <row r="521" spans="1:50">
      <c r="A521" s="270"/>
      <c r="B521" s="270"/>
      <c r="C521" s="270"/>
      <c r="D521" s="270"/>
      <c r="E521" s="270"/>
      <c r="F521" s="270"/>
      <c r="G521" s="270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  <c r="X521" s="270"/>
      <c r="Y521" s="270"/>
      <c r="Z521" s="270"/>
      <c r="AA521" s="270"/>
      <c r="AB521" s="270"/>
      <c r="AC521" s="270"/>
      <c r="AD521" s="270"/>
      <c r="AE521" s="270"/>
      <c r="AF521" s="270"/>
      <c r="AG521" s="270"/>
      <c r="AH521" s="270"/>
      <c r="AI521" s="270"/>
      <c r="AJ521" s="270"/>
      <c r="AK521" s="270"/>
      <c r="AL521" s="270"/>
      <c r="AM521" s="270"/>
      <c r="AN521" s="270"/>
      <c r="AO521" s="270"/>
      <c r="AP521" s="270"/>
      <c r="AQ521" s="270"/>
      <c r="AR521" s="270"/>
      <c r="AS521" s="270"/>
      <c r="AT521" s="270"/>
      <c r="AU521" s="270"/>
      <c r="AV521" s="270"/>
      <c r="AW521" s="270"/>
      <c r="AX521" s="270"/>
    </row>
    <row r="522" spans="1:50">
      <c r="A522" s="270"/>
      <c r="B522" s="270"/>
      <c r="C522" s="270"/>
      <c r="D522" s="270"/>
      <c r="E522" s="270"/>
      <c r="F522" s="270"/>
      <c r="G522" s="270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  <c r="X522" s="270"/>
      <c r="Y522" s="270"/>
      <c r="Z522" s="270"/>
      <c r="AA522" s="270"/>
      <c r="AB522" s="270"/>
      <c r="AC522" s="270"/>
      <c r="AD522" s="270"/>
      <c r="AE522" s="270"/>
      <c r="AF522" s="270"/>
      <c r="AG522" s="270"/>
      <c r="AH522" s="270"/>
      <c r="AI522" s="270"/>
      <c r="AJ522" s="270"/>
      <c r="AK522" s="270"/>
      <c r="AL522" s="270"/>
      <c r="AM522" s="270"/>
      <c r="AN522" s="270"/>
      <c r="AO522" s="270"/>
      <c r="AP522" s="270"/>
      <c r="AQ522" s="270"/>
      <c r="AR522" s="270"/>
      <c r="AS522" s="270"/>
      <c r="AT522" s="270"/>
      <c r="AU522" s="270"/>
      <c r="AV522" s="270"/>
      <c r="AW522" s="270"/>
      <c r="AX522" s="270"/>
    </row>
    <row r="523" spans="1:50">
      <c r="A523" s="270"/>
      <c r="B523" s="270"/>
      <c r="C523" s="270"/>
      <c r="D523" s="270"/>
      <c r="E523" s="270"/>
      <c r="F523" s="270"/>
      <c r="G523" s="270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  <c r="X523" s="270"/>
      <c r="Y523" s="270"/>
      <c r="Z523" s="270"/>
      <c r="AA523" s="270"/>
      <c r="AB523" s="270"/>
      <c r="AC523" s="270"/>
      <c r="AD523" s="270"/>
      <c r="AE523" s="270"/>
      <c r="AF523" s="270"/>
      <c r="AG523" s="270"/>
      <c r="AH523" s="270"/>
      <c r="AI523" s="270"/>
      <c r="AJ523" s="270"/>
      <c r="AK523" s="270"/>
      <c r="AL523" s="270"/>
      <c r="AM523" s="270"/>
      <c r="AN523" s="270"/>
      <c r="AO523" s="270"/>
      <c r="AP523" s="270"/>
      <c r="AQ523" s="270"/>
      <c r="AR523" s="270"/>
      <c r="AS523" s="270"/>
      <c r="AT523" s="270"/>
      <c r="AU523" s="270"/>
      <c r="AV523" s="270"/>
      <c r="AW523" s="270"/>
      <c r="AX523" s="270"/>
    </row>
    <row r="524" spans="1:50">
      <c r="A524" s="270"/>
      <c r="B524" s="270"/>
      <c r="C524" s="270"/>
      <c r="D524" s="270"/>
      <c r="E524" s="270"/>
      <c r="F524" s="270"/>
      <c r="G524" s="270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  <c r="X524" s="270"/>
      <c r="Y524" s="270"/>
      <c r="Z524" s="270"/>
      <c r="AA524" s="270"/>
      <c r="AB524" s="270"/>
      <c r="AC524" s="270"/>
      <c r="AD524" s="270"/>
      <c r="AE524" s="270"/>
      <c r="AF524" s="270"/>
      <c r="AG524" s="270"/>
      <c r="AH524" s="270"/>
      <c r="AI524" s="270"/>
      <c r="AJ524" s="270"/>
      <c r="AK524" s="270"/>
      <c r="AL524" s="270"/>
      <c r="AM524" s="270"/>
      <c r="AN524" s="270"/>
      <c r="AO524" s="270"/>
      <c r="AP524" s="270"/>
      <c r="AQ524" s="270"/>
      <c r="AR524" s="270"/>
      <c r="AS524" s="270"/>
      <c r="AT524" s="270"/>
      <c r="AU524" s="270"/>
      <c r="AV524" s="270"/>
      <c r="AW524" s="270"/>
      <c r="AX524" s="270"/>
    </row>
    <row r="525" spans="1:50">
      <c r="A525" s="270"/>
      <c r="B525" s="270"/>
      <c r="C525" s="270"/>
      <c r="D525" s="270"/>
      <c r="E525" s="270"/>
      <c r="F525" s="270"/>
      <c r="G525" s="270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  <c r="X525" s="270"/>
      <c r="Y525" s="270"/>
      <c r="Z525" s="270"/>
      <c r="AA525" s="270"/>
      <c r="AB525" s="270"/>
      <c r="AC525" s="270"/>
      <c r="AD525" s="270"/>
      <c r="AE525" s="270"/>
      <c r="AF525" s="270"/>
      <c r="AG525" s="270"/>
      <c r="AH525" s="270"/>
      <c r="AI525" s="270"/>
      <c r="AJ525" s="270"/>
      <c r="AK525" s="270"/>
      <c r="AL525" s="270"/>
      <c r="AM525" s="270"/>
      <c r="AN525" s="270"/>
      <c r="AO525" s="270"/>
      <c r="AP525" s="270"/>
      <c r="AQ525" s="270"/>
      <c r="AR525" s="270"/>
      <c r="AS525" s="270"/>
      <c r="AT525" s="270"/>
      <c r="AU525" s="270"/>
      <c r="AV525" s="270"/>
      <c r="AW525" s="270"/>
      <c r="AX525" s="270"/>
    </row>
    <row r="526" spans="1:50">
      <c r="A526" s="270"/>
      <c r="B526" s="270"/>
      <c r="C526" s="270"/>
      <c r="D526" s="270"/>
      <c r="E526" s="270"/>
      <c r="F526" s="270"/>
      <c r="G526" s="270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  <c r="X526" s="270"/>
      <c r="Y526" s="270"/>
      <c r="Z526" s="270"/>
      <c r="AA526" s="270"/>
      <c r="AB526" s="270"/>
      <c r="AC526" s="270"/>
      <c r="AD526" s="270"/>
      <c r="AE526" s="270"/>
      <c r="AF526" s="270"/>
      <c r="AG526" s="270"/>
      <c r="AH526" s="270"/>
      <c r="AI526" s="270"/>
      <c r="AJ526" s="270"/>
      <c r="AK526" s="270"/>
      <c r="AL526" s="270"/>
      <c r="AM526" s="270"/>
      <c r="AN526" s="270"/>
      <c r="AO526" s="270"/>
      <c r="AP526" s="270"/>
      <c r="AQ526" s="270"/>
      <c r="AR526" s="270"/>
      <c r="AS526" s="270"/>
      <c r="AT526" s="270"/>
      <c r="AU526" s="270"/>
      <c r="AV526" s="270"/>
      <c r="AW526" s="270"/>
      <c r="AX526" s="270"/>
    </row>
    <row r="527" spans="1:50">
      <c r="A527" s="270"/>
      <c r="B527" s="270"/>
      <c r="C527" s="270"/>
      <c r="D527" s="270"/>
      <c r="E527" s="270"/>
      <c r="F527" s="270"/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  <c r="X527" s="270"/>
      <c r="Y527" s="270"/>
      <c r="Z527" s="270"/>
      <c r="AA527" s="270"/>
      <c r="AB527" s="270"/>
      <c r="AC527" s="270"/>
      <c r="AD527" s="270"/>
      <c r="AE527" s="270"/>
      <c r="AF527" s="270"/>
      <c r="AG527" s="270"/>
      <c r="AH527" s="270"/>
      <c r="AI527" s="270"/>
      <c r="AJ527" s="270"/>
      <c r="AK527" s="270"/>
      <c r="AL527" s="270"/>
      <c r="AM527" s="270"/>
      <c r="AN527" s="270"/>
      <c r="AO527" s="270"/>
      <c r="AP527" s="270"/>
      <c r="AQ527" s="270"/>
      <c r="AR527" s="270"/>
      <c r="AS527" s="270"/>
      <c r="AT527" s="270"/>
      <c r="AU527" s="270"/>
      <c r="AV527" s="270"/>
      <c r="AW527" s="270"/>
      <c r="AX527" s="270"/>
    </row>
    <row r="528" spans="1:50">
      <c r="A528" s="270"/>
      <c r="B528" s="270"/>
      <c r="C528" s="270"/>
      <c r="D528" s="270"/>
      <c r="E528" s="270"/>
      <c r="F528" s="270"/>
      <c r="G528" s="270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  <c r="X528" s="270"/>
      <c r="Y528" s="270"/>
      <c r="Z528" s="270"/>
      <c r="AA528" s="270"/>
      <c r="AB528" s="270"/>
      <c r="AC528" s="270"/>
      <c r="AD528" s="270"/>
      <c r="AE528" s="270"/>
      <c r="AF528" s="270"/>
      <c r="AG528" s="270"/>
      <c r="AH528" s="270"/>
      <c r="AI528" s="270"/>
      <c r="AJ528" s="270"/>
      <c r="AK528" s="270"/>
      <c r="AL528" s="270"/>
      <c r="AM528" s="270"/>
      <c r="AN528" s="270"/>
      <c r="AO528" s="270"/>
      <c r="AP528" s="270"/>
      <c r="AQ528" s="270"/>
      <c r="AR528" s="270"/>
      <c r="AS528" s="270"/>
      <c r="AT528" s="270"/>
      <c r="AU528" s="270"/>
      <c r="AV528" s="270"/>
      <c r="AW528" s="270"/>
      <c r="AX528" s="270"/>
    </row>
    <row r="529" spans="1:50">
      <c r="A529" s="270"/>
      <c r="B529" s="270"/>
      <c r="C529" s="270"/>
      <c r="D529" s="270"/>
      <c r="E529" s="270"/>
      <c r="F529" s="270"/>
      <c r="G529" s="270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  <c r="X529" s="270"/>
      <c r="Y529" s="270"/>
      <c r="Z529" s="270"/>
      <c r="AA529" s="270"/>
      <c r="AB529" s="270"/>
      <c r="AC529" s="270"/>
      <c r="AD529" s="270"/>
      <c r="AE529" s="270"/>
      <c r="AF529" s="270"/>
      <c r="AG529" s="270"/>
      <c r="AH529" s="270"/>
      <c r="AI529" s="270"/>
      <c r="AJ529" s="270"/>
      <c r="AK529" s="270"/>
      <c r="AL529" s="270"/>
      <c r="AM529" s="270"/>
      <c r="AN529" s="270"/>
      <c r="AO529" s="270"/>
      <c r="AP529" s="270"/>
      <c r="AQ529" s="270"/>
      <c r="AR529" s="270"/>
      <c r="AS529" s="270"/>
      <c r="AT529" s="270"/>
      <c r="AU529" s="270"/>
      <c r="AV529" s="270"/>
      <c r="AW529" s="270"/>
      <c r="AX529" s="270"/>
    </row>
    <row r="530" spans="1:50">
      <c r="A530" s="270"/>
      <c r="B530" s="270"/>
      <c r="C530" s="270"/>
      <c r="D530" s="270"/>
      <c r="E530" s="270"/>
      <c r="F530" s="270"/>
      <c r="G530" s="270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  <c r="X530" s="270"/>
      <c r="Y530" s="270"/>
      <c r="Z530" s="270"/>
      <c r="AA530" s="270"/>
      <c r="AB530" s="270"/>
      <c r="AC530" s="270"/>
      <c r="AD530" s="270"/>
      <c r="AE530" s="270"/>
      <c r="AF530" s="270"/>
      <c r="AG530" s="270"/>
      <c r="AH530" s="270"/>
      <c r="AI530" s="270"/>
      <c r="AJ530" s="270"/>
      <c r="AK530" s="270"/>
      <c r="AL530" s="270"/>
      <c r="AM530" s="270"/>
      <c r="AN530" s="270"/>
      <c r="AO530" s="270"/>
      <c r="AP530" s="270"/>
      <c r="AQ530" s="270"/>
      <c r="AR530" s="270"/>
      <c r="AS530" s="270"/>
      <c r="AT530" s="270"/>
      <c r="AU530" s="270"/>
      <c r="AV530" s="270"/>
      <c r="AW530" s="270"/>
      <c r="AX530" s="270"/>
    </row>
    <row r="531" spans="1:50">
      <c r="A531" s="270"/>
      <c r="B531" s="270"/>
      <c r="C531" s="270"/>
      <c r="D531" s="270"/>
      <c r="E531" s="270"/>
      <c r="F531" s="270"/>
      <c r="G531" s="270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  <c r="X531" s="270"/>
      <c r="Y531" s="270"/>
      <c r="Z531" s="270"/>
      <c r="AA531" s="270"/>
      <c r="AB531" s="270"/>
      <c r="AC531" s="270"/>
      <c r="AD531" s="270"/>
      <c r="AE531" s="270"/>
      <c r="AF531" s="270"/>
      <c r="AG531" s="270"/>
      <c r="AH531" s="270"/>
      <c r="AI531" s="270"/>
      <c r="AJ531" s="270"/>
      <c r="AK531" s="270"/>
      <c r="AL531" s="270"/>
      <c r="AM531" s="270"/>
      <c r="AN531" s="270"/>
      <c r="AO531" s="270"/>
      <c r="AP531" s="270"/>
      <c r="AQ531" s="270"/>
      <c r="AR531" s="270"/>
      <c r="AS531" s="270"/>
      <c r="AT531" s="270"/>
      <c r="AU531" s="270"/>
      <c r="AV531" s="270"/>
      <c r="AW531" s="270"/>
      <c r="AX531" s="270"/>
    </row>
    <row r="532" spans="1:50">
      <c r="A532" s="270"/>
      <c r="B532" s="270"/>
      <c r="C532" s="270"/>
      <c r="D532" s="270"/>
      <c r="E532" s="270"/>
      <c r="F532" s="270"/>
      <c r="G532" s="270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  <c r="X532" s="270"/>
      <c r="Y532" s="270"/>
      <c r="Z532" s="270"/>
      <c r="AA532" s="270"/>
      <c r="AB532" s="270"/>
      <c r="AC532" s="270"/>
      <c r="AD532" s="270"/>
      <c r="AE532" s="270"/>
      <c r="AF532" s="270"/>
      <c r="AG532" s="270"/>
      <c r="AH532" s="270"/>
      <c r="AI532" s="270"/>
      <c r="AJ532" s="270"/>
      <c r="AK532" s="270"/>
      <c r="AL532" s="270"/>
      <c r="AM532" s="270"/>
      <c r="AN532" s="270"/>
      <c r="AO532" s="270"/>
      <c r="AP532" s="270"/>
      <c r="AQ532" s="270"/>
      <c r="AR532" s="270"/>
      <c r="AS532" s="270"/>
      <c r="AT532" s="270"/>
      <c r="AU532" s="270"/>
      <c r="AV532" s="270"/>
      <c r="AW532" s="270"/>
      <c r="AX532" s="270"/>
    </row>
    <row r="533" spans="1:50">
      <c r="A533" s="270"/>
      <c r="B533" s="270"/>
      <c r="C533" s="270"/>
      <c r="D533" s="270"/>
      <c r="E533" s="270"/>
      <c r="F533" s="270"/>
      <c r="G533" s="270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  <c r="X533" s="270"/>
      <c r="Y533" s="270"/>
      <c r="Z533" s="270"/>
      <c r="AA533" s="270"/>
      <c r="AB533" s="270"/>
      <c r="AC533" s="270"/>
      <c r="AD533" s="270"/>
      <c r="AE533" s="270"/>
      <c r="AF533" s="270"/>
      <c r="AG533" s="270"/>
      <c r="AH533" s="270"/>
      <c r="AI533" s="270"/>
      <c r="AJ533" s="270"/>
      <c r="AK533" s="270"/>
      <c r="AL533" s="270"/>
      <c r="AM533" s="270"/>
      <c r="AN533" s="270"/>
      <c r="AO533" s="270"/>
      <c r="AP533" s="270"/>
      <c r="AQ533" s="270"/>
      <c r="AR533" s="270"/>
      <c r="AS533" s="270"/>
      <c r="AT533" s="270"/>
      <c r="AU533" s="270"/>
      <c r="AV533" s="270"/>
      <c r="AW533" s="270"/>
      <c r="AX533" s="270"/>
    </row>
    <row r="534" spans="1:50">
      <c r="A534" s="270"/>
      <c r="B534" s="270"/>
      <c r="C534" s="270"/>
      <c r="D534" s="270"/>
      <c r="E534" s="270"/>
      <c r="F534" s="270"/>
      <c r="G534" s="270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  <c r="X534" s="270"/>
      <c r="Y534" s="270"/>
      <c r="Z534" s="270"/>
      <c r="AA534" s="270"/>
      <c r="AB534" s="270"/>
      <c r="AC534" s="270"/>
      <c r="AD534" s="270"/>
      <c r="AE534" s="270"/>
      <c r="AF534" s="270"/>
      <c r="AG534" s="270"/>
      <c r="AH534" s="270"/>
      <c r="AI534" s="270"/>
      <c r="AJ534" s="270"/>
      <c r="AK534" s="270"/>
      <c r="AL534" s="270"/>
      <c r="AM534" s="270"/>
      <c r="AN534" s="270"/>
      <c r="AO534" s="270"/>
      <c r="AP534" s="270"/>
      <c r="AQ534" s="270"/>
      <c r="AR534" s="270"/>
      <c r="AS534" s="270"/>
      <c r="AT534" s="270"/>
      <c r="AU534" s="270"/>
      <c r="AV534" s="270"/>
      <c r="AW534" s="270"/>
      <c r="AX534" s="270"/>
    </row>
    <row r="535" spans="1:50">
      <c r="A535" s="270"/>
      <c r="B535" s="270"/>
      <c r="C535" s="270"/>
      <c r="D535" s="270"/>
      <c r="E535" s="270"/>
      <c r="F535" s="270"/>
      <c r="G535" s="270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  <c r="X535" s="270"/>
      <c r="Y535" s="270"/>
      <c r="Z535" s="270"/>
      <c r="AA535" s="270"/>
      <c r="AB535" s="270"/>
      <c r="AC535" s="270"/>
      <c r="AD535" s="270"/>
      <c r="AE535" s="270"/>
      <c r="AF535" s="270"/>
      <c r="AG535" s="270"/>
      <c r="AH535" s="270"/>
      <c r="AI535" s="270"/>
      <c r="AJ535" s="270"/>
      <c r="AK535" s="270"/>
      <c r="AL535" s="270"/>
      <c r="AM535" s="270"/>
      <c r="AN535" s="270"/>
      <c r="AO535" s="270"/>
      <c r="AP535" s="270"/>
      <c r="AQ535" s="270"/>
      <c r="AR535" s="270"/>
      <c r="AS535" s="270"/>
      <c r="AT535" s="270"/>
      <c r="AU535" s="270"/>
      <c r="AV535" s="270"/>
      <c r="AW535" s="270"/>
      <c r="AX535" s="270"/>
    </row>
    <row r="536" spans="1:50">
      <c r="A536" s="270"/>
      <c r="B536" s="270"/>
      <c r="C536" s="270"/>
      <c r="D536" s="270"/>
      <c r="E536" s="270"/>
      <c r="F536" s="270"/>
      <c r="G536" s="270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  <c r="X536" s="270"/>
      <c r="Y536" s="270"/>
      <c r="Z536" s="270"/>
      <c r="AA536" s="270"/>
      <c r="AB536" s="270"/>
      <c r="AC536" s="270"/>
      <c r="AD536" s="270"/>
      <c r="AE536" s="270"/>
      <c r="AF536" s="270"/>
      <c r="AG536" s="270"/>
      <c r="AH536" s="270"/>
      <c r="AI536" s="270"/>
      <c r="AJ536" s="270"/>
      <c r="AK536" s="270"/>
      <c r="AL536" s="270"/>
      <c r="AM536" s="270"/>
      <c r="AN536" s="270"/>
      <c r="AO536" s="270"/>
      <c r="AP536" s="270"/>
      <c r="AQ536" s="270"/>
      <c r="AR536" s="270"/>
      <c r="AS536" s="270"/>
      <c r="AT536" s="270"/>
      <c r="AU536" s="270"/>
      <c r="AV536" s="270"/>
      <c r="AW536" s="270"/>
      <c r="AX536" s="270"/>
    </row>
    <row r="537" spans="1:50">
      <c r="A537" s="270"/>
      <c r="B537" s="270"/>
      <c r="C537" s="270"/>
      <c r="D537" s="270"/>
      <c r="E537" s="270"/>
      <c r="F537" s="270"/>
      <c r="G537" s="270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  <c r="X537" s="270"/>
      <c r="Y537" s="270"/>
      <c r="Z537" s="270"/>
      <c r="AA537" s="270"/>
      <c r="AB537" s="270"/>
      <c r="AC537" s="270"/>
      <c r="AD537" s="270"/>
      <c r="AE537" s="270"/>
      <c r="AF537" s="270"/>
      <c r="AG537" s="270"/>
      <c r="AH537" s="270"/>
      <c r="AI537" s="270"/>
      <c r="AJ537" s="270"/>
      <c r="AK537" s="270"/>
      <c r="AL537" s="270"/>
      <c r="AM537" s="270"/>
      <c r="AN537" s="270"/>
      <c r="AO537" s="270"/>
      <c r="AP537" s="270"/>
      <c r="AQ537" s="270"/>
      <c r="AR537" s="270"/>
      <c r="AS537" s="270"/>
      <c r="AT537" s="270"/>
      <c r="AU537" s="270"/>
      <c r="AV537" s="270"/>
      <c r="AW537" s="270"/>
      <c r="AX537" s="270"/>
    </row>
    <row r="538" spans="1:50">
      <c r="A538" s="270"/>
      <c r="B538" s="270"/>
      <c r="C538" s="270"/>
      <c r="D538" s="270"/>
      <c r="E538" s="270"/>
      <c r="F538" s="270"/>
      <c r="G538" s="270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  <c r="X538" s="270"/>
      <c r="Y538" s="270"/>
      <c r="Z538" s="270"/>
      <c r="AA538" s="270"/>
      <c r="AB538" s="270"/>
      <c r="AC538" s="270"/>
      <c r="AD538" s="270"/>
      <c r="AE538" s="270"/>
      <c r="AF538" s="270"/>
      <c r="AG538" s="270"/>
      <c r="AH538" s="270"/>
      <c r="AI538" s="270"/>
      <c r="AJ538" s="270"/>
      <c r="AK538" s="270"/>
      <c r="AL538" s="270"/>
      <c r="AM538" s="270"/>
      <c r="AN538" s="270"/>
      <c r="AO538" s="270"/>
      <c r="AP538" s="270"/>
      <c r="AQ538" s="270"/>
      <c r="AR538" s="270"/>
      <c r="AS538" s="270"/>
      <c r="AT538" s="270"/>
      <c r="AU538" s="270"/>
      <c r="AV538" s="270"/>
      <c r="AW538" s="270"/>
      <c r="AX538" s="270"/>
    </row>
    <row r="539" spans="1:50">
      <c r="A539" s="270"/>
      <c r="B539" s="270"/>
      <c r="C539" s="270"/>
      <c r="D539" s="270"/>
      <c r="E539" s="270"/>
      <c r="F539" s="270"/>
      <c r="G539" s="270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  <c r="X539" s="270"/>
      <c r="Y539" s="270"/>
      <c r="Z539" s="270"/>
      <c r="AA539" s="270"/>
      <c r="AB539" s="270"/>
      <c r="AC539" s="270"/>
      <c r="AD539" s="270"/>
      <c r="AE539" s="270"/>
      <c r="AF539" s="270"/>
      <c r="AG539" s="270"/>
      <c r="AH539" s="270"/>
      <c r="AI539" s="270"/>
      <c r="AJ539" s="270"/>
      <c r="AK539" s="270"/>
      <c r="AL539" s="270"/>
      <c r="AM539" s="270"/>
      <c r="AN539" s="270"/>
      <c r="AO539" s="270"/>
      <c r="AP539" s="270"/>
      <c r="AQ539" s="270"/>
      <c r="AR539" s="270"/>
      <c r="AS539" s="270"/>
      <c r="AT539" s="270"/>
      <c r="AU539" s="270"/>
      <c r="AV539" s="270"/>
      <c r="AW539" s="270"/>
      <c r="AX539" s="270"/>
    </row>
    <row r="540" spans="1:50">
      <c r="A540" s="270"/>
      <c r="B540" s="270"/>
      <c r="C540" s="270"/>
      <c r="D540" s="270"/>
      <c r="E540" s="270"/>
      <c r="F540" s="270"/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  <c r="X540" s="270"/>
      <c r="Y540" s="270"/>
      <c r="Z540" s="270"/>
      <c r="AA540" s="270"/>
      <c r="AB540" s="270"/>
      <c r="AC540" s="270"/>
      <c r="AD540" s="270"/>
      <c r="AE540" s="270"/>
      <c r="AF540" s="270"/>
      <c r="AG540" s="270"/>
      <c r="AH540" s="270"/>
      <c r="AI540" s="270"/>
      <c r="AJ540" s="270"/>
      <c r="AK540" s="270"/>
      <c r="AL540" s="270"/>
      <c r="AM540" s="270"/>
      <c r="AN540" s="270"/>
      <c r="AO540" s="270"/>
      <c r="AP540" s="270"/>
      <c r="AQ540" s="270"/>
      <c r="AR540" s="270"/>
      <c r="AS540" s="270"/>
      <c r="AT540" s="270"/>
      <c r="AU540" s="270"/>
      <c r="AV540" s="270"/>
      <c r="AW540" s="270"/>
      <c r="AX540" s="270"/>
    </row>
    <row r="541" spans="1:50">
      <c r="A541" s="270"/>
      <c r="B541" s="270"/>
      <c r="C541" s="270"/>
      <c r="D541" s="270"/>
      <c r="E541" s="270"/>
      <c r="F541" s="270"/>
      <c r="G541" s="270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  <c r="X541" s="270"/>
      <c r="Y541" s="270"/>
      <c r="Z541" s="270"/>
      <c r="AA541" s="270"/>
      <c r="AB541" s="270"/>
      <c r="AC541" s="270"/>
      <c r="AD541" s="270"/>
      <c r="AE541" s="270"/>
      <c r="AF541" s="270"/>
      <c r="AG541" s="270"/>
      <c r="AH541" s="270"/>
      <c r="AI541" s="270"/>
      <c r="AJ541" s="270"/>
      <c r="AK541" s="270"/>
      <c r="AL541" s="270"/>
      <c r="AM541" s="270"/>
      <c r="AN541" s="270"/>
      <c r="AO541" s="270"/>
      <c r="AP541" s="270"/>
      <c r="AQ541" s="270"/>
      <c r="AR541" s="270"/>
      <c r="AS541" s="270"/>
      <c r="AT541" s="270"/>
      <c r="AU541" s="270"/>
      <c r="AV541" s="270"/>
      <c r="AW541" s="270"/>
      <c r="AX541" s="270"/>
    </row>
    <row r="542" spans="1:50">
      <c r="A542" s="270"/>
      <c r="B542" s="270"/>
      <c r="C542" s="270"/>
      <c r="D542" s="270"/>
      <c r="E542" s="270"/>
      <c r="F542" s="270"/>
      <c r="G542" s="270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  <c r="X542" s="270"/>
      <c r="Y542" s="270"/>
      <c r="Z542" s="270"/>
      <c r="AA542" s="270"/>
      <c r="AB542" s="270"/>
      <c r="AC542" s="270"/>
      <c r="AD542" s="270"/>
      <c r="AE542" s="270"/>
      <c r="AF542" s="270"/>
      <c r="AG542" s="270"/>
      <c r="AH542" s="270"/>
      <c r="AI542" s="270"/>
      <c r="AJ542" s="270"/>
      <c r="AK542" s="270"/>
      <c r="AL542" s="270"/>
      <c r="AM542" s="270"/>
      <c r="AN542" s="270"/>
      <c r="AO542" s="270"/>
      <c r="AP542" s="270"/>
      <c r="AQ542" s="270"/>
      <c r="AR542" s="270"/>
      <c r="AS542" s="270"/>
      <c r="AT542" s="270"/>
      <c r="AU542" s="270"/>
      <c r="AV542" s="270"/>
      <c r="AW542" s="270"/>
      <c r="AX542" s="270"/>
    </row>
    <row r="543" spans="1:50">
      <c r="A543" s="270"/>
      <c r="B543" s="270"/>
      <c r="C543" s="270"/>
      <c r="D543" s="270"/>
      <c r="E543" s="270"/>
      <c r="F543" s="270"/>
      <c r="G543" s="270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  <c r="X543" s="270"/>
      <c r="Y543" s="270"/>
      <c r="Z543" s="270"/>
      <c r="AA543" s="270"/>
      <c r="AB543" s="270"/>
      <c r="AC543" s="270"/>
      <c r="AD543" s="270"/>
      <c r="AE543" s="270"/>
      <c r="AF543" s="270"/>
      <c r="AG543" s="270"/>
      <c r="AH543" s="270"/>
      <c r="AI543" s="270"/>
      <c r="AJ543" s="270"/>
      <c r="AK543" s="270"/>
      <c r="AL543" s="270"/>
      <c r="AM543" s="270"/>
      <c r="AN543" s="270"/>
      <c r="AO543" s="270"/>
      <c r="AP543" s="270"/>
      <c r="AQ543" s="270"/>
      <c r="AR543" s="270"/>
      <c r="AS543" s="270"/>
      <c r="AT543" s="270"/>
      <c r="AU543" s="270"/>
      <c r="AV543" s="270"/>
      <c r="AW543" s="270"/>
      <c r="AX543" s="270"/>
    </row>
    <row r="544" spans="1:50">
      <c r="A544" s="270"/>
      <c r="B544" s="270"/>
      <c r="C544" s="270"/>
      <c r="D544" s="270"/>
      <c r="E544" s="270"/>
      <c r="F544" s="270"/>
      <c r="G544" s="270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  <c r="X544" s="270"/>
      <c r="Y544" s="270"/>
      <c r="Z544" s="270"/>
      <c r="AA544" s="270"/>
      <c r="AB544" s="270"/>
      <c r="AC544" s="270"/>
      <c r="AD544" s="270"/>
      <c r="AE544" s="270"/>
      <c r="AF544" s="270"/>
      <c r="AG544" s="270"/>
      <c r="AH544" s="270"/>
      <c r="AI544" s="270"/>
      <c r="AJ544" s="270"/>
      <c r="AK544" s="270"/>
      <c r="AL544" s="270"/>
      <c r="AM544" s="270"/>
      <c r="AN544" s="270"/>
      <c r="AO544" s="270"/>
      <c r="AP544" s="270"/>
      <c r="AQ544" s="270"/>
      <c r="AR544" s="270"/>
      <c r="AS544" s="270"/>
      <c r="AT544" s="270"/>
      <c r="AU544" s="270"/>
      <c r="AV544" s="270"/>
      <c r="AW544" s="270"/>
      <c r="AX544" s="270"/>
    </row>
    <row r="545" spans="1:50">
      <c r="A545" s="270"/>
      <c r="B545" s="270"/>
      <c r="C545" s="270"/>
      <c r="D545" s="270"/>
      <c r="E545" s="270"/>
      <c r="F545" s="270"/>
      <c r="G545" s="270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  <c r="X545" s="270"/>
      <c r="Y545" s="270"/>
      <c r="Z545" s="270"/>
      <c r="AA545" s="270"/>
      <c r="AB545" s="270"/>
      <c r="AC545" s="270"/>
      <c r="AD545" s="270"/>
      <c r="AE545" s="270"/>
      <c r="AF545" s="270"/>
      <c r="AG545" s="270"/>
      <c r="AH545" s="270"/>
      <c r="AI545" s="270"/>
      <c r="AJ545" s="270"/>
      <c r="AK545" s="270"/>
      <c r="AL545" s="270"/>
      <c r="AM545" s="270"/>
      <c r="AN545" s="270"/>
      <c r="AO545" s="270"/>
      <c r="AP545" s="270"/>
      <c r="AQ545" s="270"/>
      <c r="AR545" s="270"/>
      <c r="AS545" s="270"/>
      <c r="AT545" s="270"/>
      <c r="AU545" s="270"/>
      <c r="AV545" s="270"/>
      <c r="AW545" s="270"/>
      <c r="AX545" s="270"/>
    </row>
    <row r="546" spans="1:50">
      <c r="A546" s="270"/>
      <c r="B546" s="270"/>
      <c r="C546" s="270"/>
      <c r="D546" s="270"/>
      <c r="E546" s="270"/>
      <c r="F546" s="270"/>
      <c r="G546" s="270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  <c r="X546" s="270"/>
      <c r="Y546" s="270"/>
      <c r="Z546" s="270"/>
      <c r="AA546" s="270"/>
      <c r="AB546" s="270"/>
      <c r="AC546" s="270"/>
      <c r="AD546" s="270"/>
      <c r="AE546" s="270"/>
      <c r="AF546" s="270"/>
      <c r="AG546" s="270"/>
      <c r="AH546" s="270"/>
      <c r="AI546" s="270"/>
      <c r="AJ546" s="270"/>
      <c r="AK546" s="270"/>
      <c r="AL546" s="270"/>
      <c r="AM546" s="270"/>
      <c r="AN546" s="270"/>
      <c r="AO546" s="270"/>
      <c r="AP546" s="270"/>
      <c r="AQ546" s="270"/>
      <c r="AR546" s="270"/>
      <c r="AS546" s="270"/>
      <c r="AT546" s="270"/>
      <c r="AU546" s="270"/>
      <c r="AV546" s="270"/>
      <c r="AW546" s="270"/>
      <c r="AX546" s="270"/>
    </row>
    <row r="547" spans="1:50">
      <c r="A547" s="270"/>
      <c r="B547" s="270"/>
      <c r="C547" s="270"/>
      <c r="D547" s="270"/>
      <c r="E547" s="270"/>
      <c r="F547" s="270"/>
      <c r="G547" s="270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  <c r="X547" s="270"/>
      <c r="Y547" s="270"/>
      <c r="Z547" s="270"/>
      <c r="AA547" s="270"/>
      <c r="AB547" s="270"/>
      <c r="AC547" s="270"/>
      <c r="AD547" s="270"/>
      <c r="AE547" s="270"/>
      <c r="AF547" s="270"/>
      <c r="AG547" s="270"/>
      <c r="AH547" s="270"/>
      <c r="AI547" s="270"/>
      <c r="AJ547" s="270"/>
      <c r="AK547" s="270"/>
      <c r="AL547" s="270"/>
      <c r="AM547" s="270"/>
      <c r="AN547" s="270"/>
      <c r="AO547" s="270"/>
      <c r="AP547" s="270"/>
      <c r="AQ547" s="270"/>
      <c r="AR547" s="270"/>
      <c r="AS547" s="270"/>
      <c r="AT547" s="270"/>
      <c r="AU547" s="270"/>
      <c r="AV547" s="270"/>
      <c r="AW547" s="270"/>
      <c r="AX547" s="270"/>
    </row>
    <row r="548" spans="1:50">
      <c r="A548" s="270"/>
      <c r="B548" s="270"/>
      <c r="C548" s="270"/>
      <c r="D548" s="270"/>
      <c r="E548" s="270"/>
      <c r="F548" s="270"/>
      <c r="G548" s="270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  <c r="X548" s="270"/>
      <c r="Y548" s="270"/>
      <c r="Z548" s="270"/>
      <c r="AA548" s="270"/>
      <c r="AB548" s="270"/>
      <c r="AC548" s="270"/>
      <c r="AD548" s="270"/>
      <c r="AE548" s="270"/>
      <c r="AF548" s="270"/>
      <c r="AG548" s="270"/>
      <c r="AH548" s="270"/>
      <c r="AI548" s="270"/>
      <c r="AJ548" s="270"/>
      <c r="AK548" s="270"/>
      <c r="AL548" s="270"/>
      <c r="AM548" s="270"/>
      <c r="AN548" s="270"/>
      <c r="AO548" s="270"/>
      <c r="AP548" s="270"/>
      <c r="AQ548" s="270"/>
      <c r="AR548" s="270"/>
      <c r="AS548" s="270"/>
      <c r="AT548" s="270"/>
      <c r="AU548" s="270"/>
      <c r="AV548" s="270"/>
      <c r="AW548" s="270"/>
      <c r="AX548" s="270"/>
    </row>
    <row r="549" spans="1:50">
      <c r="A549" s="270"/>
      <c r="B549" s="270"/>
      <c r="C549" s="270"/>
      <c r="D549" s="270"/>
      <c r="E549" s="270"/>
      <c r="F549" s="270"/>
      <c r="G549" s="270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  <c r="X549" s="270"/>
      <c r="Y549" s="270"/>
      <c r="Z549" s="270"/>
      <c r="AA549" s="270"/>
      <c r="AB549" s="270"/>
      <c r="AC549" s="270"/>
      <c r="AD549" s="270"/>
      <c r="AE549" s="270"/>
      <c r="AF549" s="270"/>
      <c r="AG549" s="270"/>
      <c r="AH549" s="270"/>
      <c r="AI549" s="270"/>
      <c r="AJ549" s="270"/>
      <c r="AK549" s="270"/>
      <c r="AL549" s="270"/>
      <c r="AM549" s="270"/>
      <c r="AN549" s="270"/>
      <c r="AO549" s="270"/>
      <c r="AP549" s="270"/>
      <c r="AQ549" s="270"/>
      <c r="AR549" s="270"/>
      <c r="AS549" s="270"/>
      <c r="AT549" s="270"/>
      <c r="AU549" s="270"/>
      <c r="AV549" s="270"/>
      <c r="AW549" s="270"/>
      <c r="AX549" s="270"/>
    </row>
    <row r="550" spans="1:50">
      <c r="A550" s="270"/>
      <c r="B550" s="270"/>
      <c r="C550" s="270"/>
      <c r="D550" s="270"/>
      <c r="E550" s="270"/>
      <c r="F550" s="270"/>
      <c r="G550" s="270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  <c r="X550" s="270"/>
      <c r="Y550" s="270"/>
      <c r="Z550" s="270"/>
      <c r="AA550" s="270"/>
      <c r="AB550" s="270"/>
      <c r="AC550" s="270"/>
      <c r="AD550" s="270"/>
      <c r="AE550" s="270"/>
      <c r="AF550" s="270"/>
      <c r="AG550" s="270"/>
      <c r="AH550" s="270"/>
      <c r="AI550" s="270"/>
      <c r="AJ550" s="270"/>
      <c r="AK550" s="270"/>
      <c r="AL550" s="270"/>
      <c r="AM550" s="270"/>
      <c r="AN550" s="270"/>
      <c r="AO550" s="270"/>
      <c r="AP550" s="270"/>
      <c r="AQ550" s="270"/>
      <c r="AR550" s="270"/>
      <c r="AS550" s="270"/>
      <c r="AT550" s="270"/>
      <c r="AU550" s="270"/>
      <c r="AV550" s="270"/>
      <c r="AW550" s="270"/>
      <c r="AX550" s="270"/>
    </row>
    <row r="551" spans="1:50">
      <c r="A551" s="270"/>
      <c r="B551" s="270"/>
      <c r="C551" s="270"/>
      <c r="D551" s="270"/>
      <c r="E551" s="270"/>
      <c r="F551" s="270"/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  <c r="X551" s="270"/>
      <c r="Y551" s="270"/>
      <c r="Z551" s="270"/>
      <c r="AA551" s="270"/>
      <c r="AB551" s="270"/>
      <c r="AC551" s="270"/>
      <c r="AD551" s="270"/>
      <c r="AE551" s="270"/>
      <c r="AF551" s="270"/>
      <c r="AG551" s="270"/>
      <c r="AH551" s="270"/>
      <c r="AI551" s="270"/>
      <c r="AJ551" s="270"/>
      <c r="AK551" s="270"/>
      <c r="AL551" s="270"/>
      <c r="AM551" s="270"/>
      <c r="AN551" s="270"/>
      <c r="AO551" s="270"/>
      <c r="AP551" s="270"/>
      <c r="AQ551" s="270"/>
      <c r="AR551" s="270"/>
      <c r="AS551" s="270"/>
      <c r="AT551" s="270"/>
      <c r="AU551" s="270"/>
      <c r="AV551" s="270"/>
      <c r="AW551" s="270"/>
      <c r="AX551" s="270"/>
    </row>
    <row r="552" spans="1:50">
      <c r="A552" s="270"/>
      <c r="B552" s="270"/>
      <c r="C552" s="270"/>
      <c r="D552" s="270"/>
      <c r="E552" s="270"/>
      <c r="F552" s="270"/>
      <c r="G552" s="270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  <c r="X552" s="270"/>
      <c r="Y552" s="270"/>
      <c r="Z552" s="270"/>
      <c r="AA552" s="270"/>
      <c r="AB552" s="270"/>
      <c r="AC552" s="270"/>
      <c r="AD552" s="270"/>
      <c r="AE552" s="270"/>
      <c r="AF552" s="270"/>
      <c r="AG552" s="270"/>
      <c r="AH552" s="270"/>
      <c r="AI552" s="270"/>
      <c r="AJ552" s="270"/>
      <c r="AK552" s="270"/>
      <c r="AL552" s="270"/>
      <c r="AM552" s="270"/>
      <c r="AN552" s="270"/>
      <c r="AO552" s="270"/>
      <c r="AP552" s="270"/>
      <c r="AQ552" s="270"/>
      <c r="AR552" s="270"/>
      <c r="AS552" s="270"/>
      <c r="AT552" s="270"/>
      <c r="AU552" s="270"/>
      <c r="AV552" s="270"/>
      <c r="AW552" s="270"/>
      <c r="AX552" s="270"/>
    </row>
    <row r="553" spans="1:50">
      <c r="A553" s="270"/>
      <c r="B553" s="270"/>
      <c r="C553" s="270"/>
      <c r="D553" s="270"/>
      <c r="E553" s="270"/>
      <c r="F553" s="270"/>
      <c r="G553" s="270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  <c r="X553" s="270"/>
      <c r="Y553" s="270"/>
      <c r="Z553" s="270"/>
      <c r="AA553" s="270"/>
      <c r="AB553" s="270"/>
      <c r="AC553" s="270"/>
      <c r="AD553" s="270"/>
      <c r="AE553" s="270"/>
      <c r="AF553" s="270"/>
      <c r="AG553" s="270"/>
      <c r="AH553" s="270"/>
      <c r="AI553" s="270"/>
      <c r="AJ553" s="270"/>
      <c r="AK553" s="270"/>
      <c r="AL553" s="270"/>
      <c r="AM553" s="270"/>
      <c r="AN553" s="270"/>
      <c r="AO553" s="270"/>
      <c r="AP553" s="270"/>
      <c r="AQ553" s="270"/>
      <c r="AR553" s="270"/>
      <c r="AS553" s="270"/>
      <c r="AT553" s="270"/>
      <c r="AU553" s="270"/>
      <c r="AV553" s="270"/>
      <c r="AW553" s="270"/>
      <c r="AX553" s="270"/>
    </row>
    <row r="554" spans="1:50">
      <c r="A554" s="270"/>
      <c r="B554" s="270"/>
      <c r="C554" s="270"/>
      <c r="D554" s="270"/>
      <c r="E554" s="270"/>
      <c r="F554" s="270"/>
      <c r="G554" s="270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  <c r="X554" s="270"/>
      <c r="Y554" s="270"/>
      <c r="Z554" s="270"/>
      <c r="AA554" s="270"/>
      <c r="AB554" s="270"/>
      <c r="AC554" s="270"/>
      <c r="AD554" s="270"/>
      <c r="AE554" s="270"/>
      <c r="AF554" s="270"/>
      <c r="AG554" s="270"/>
      <c r="AH554" s="270"/>
      <c r="AI554" s="270"/>
      <c r="AJ554" s="270"/>
      <c r="AK554" s="270"/>
      <c r="AL554" s="270"/>
      <c r="AM554" s="270"/>
      <c r="AN554" s="270"/>
      <c r="AO554" s="270"/>
      <c r="AP554" s="270"/>
      <c r="AQ554" s="270"/>
      <c r="AR554" s="270"/>
      <c r="AS554" s="270"/>
      <c r="AT554" s="270"/>
      <c r="AU554" s="270"/>
      <c r="AV554" s="270"/>
      <c r="AW554" s="270"/>
      <c r="AX554" s="270"/>
    </row>
    <row r="555" spans="1:50">
      <c r="A555" s="270"/>
      <c r="B555" s="270"/>
      <c r="C555" s="270"/>
      <c r="D555" s="270"/>
      <c r="E555" s="270"/>
      <c r="F555" s="270"/>
      <c r="G555" s="270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  <c r="X555" s="270"/>
      <c r="Y555" s="270"/>
      <c r="Z555" s="270"/>
      <c r="AA555" s="270"/>
      <c r="AB555" s="270"/>
      <c r="AC555" s="270"/>
      <c r="AD555" s="270"/>
      <c r="AE555" s="270"/>
      <c r="AF555" s="270"/>
      <c r="AG555" s="270"/>
      <c r="AH555" s="270"/>
      <c r="AI555" s="270"/>
      <c r="AJ555" s="270"/>
      <c r="AK555" s="270"/>
      <c r="AL555" s="270"/>
      <c r="AM555" s="270"/>
      <c r="AN555" s="270"/>
      <c r="AO555" s="270"/>
      <c r="AP555" s="270"/>
      <c r="AQ555" s="270"/>
      <c r="AR555" s="270"/>
      <c r="AS555" s="270"/>
      <c r="AT555" s="270"/>
      <c r="AU555" s="270"/>
      <c r="AV555" s="270"/>
      <c r="AW555" s="270"/>
      <c r="AX555" s="270"/>
    </row>
    <row r="556" spans="1:50">
      <c r="A556" s="270"/>
      <c r="B556" s="270"/>
      <c r="C556" s="270"/>
      <c r="D556" s="270"/>
      <c r="E556" s="270"/>
      <c r="F556" s="270"/>
      <c r="G556" s="270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  <c r="X556" s="270"/>
      <c r="Y556" s="270"/>
      <c r="Z556" s="270"/>
      <c r="AA556" s="270"/>
      <c r="AB556" s="270"/>
      <c r="AC556" s="270"/>
      <c r="AD556" s="270"/>
      <c r="AE556" s="270"/>
      <c r="AF556" s="270"/>
      <c r="AG556" s="270"/>
      <c r="AH556" s="270"/>
      <c r="AI556" s="270"/>
      <c r="AJ556" s="270"/>
      <c r="AK556" s="270"/>
      <c r="AL556" s="270"/>
      <c r="AM556" s="270"/>
      <c r="AN556" s="270"/>
      <c r="AO556" s="270"/>
      <c r="AP556" s="270"/>
      <c r="AQ556" s="270"/>
      <c r="AR556" s="270"/>
      <c r="AS556" s="270"/>
      <c r="AT556" s="270"/>
      <c r="AU556" s="270"/>
      <c r="AV556" s="270"/>
      <c r="AW556" s="270"/>
      <c r="AX556" s="270"/>
    </row>
    <row r="557" spans="1:50">
      <c r="A557" s="270"/>
      <c r="B557" s="270"/>
      <c r="C557" s="270"/>
      <c r="D557" s="270"/>
      <c r="E557" s="270"/>
      <c r="F557" s="270"/>
      <c r="G557" s="270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  <c r="X557" s="270"/>
      <c r="Y557" s="270"/>
      <c r="Z557" s="270"/>
      <c r="AA557" s="270"/>
      <c r="AB557" s="270"/>
      <c r="AC557" s="270"/>
      <c r="AD557" s="270"/>
      <c r="AE557" s="270"/>
      <c r="AF557" s="270"/>
      <c r="AG557" s="270"/>
      <c r="AH557" s="270"/>
      <c r="AI557" s="270"/>
      <c r="AJ557" s="270"/>
      <c r="AK557" s="270"/>
      <c r="AL557" s="270"/>
      <c r="AM557" s="270"/>
      <c r="AN557" s="270"/>
      <c r="AO557" s="270"/>
      <c r="AP557" s="270"/>
      <c r="AQ557" s="270"/>
      <c r="AR557" s="270"/>
      <c r="AS557" s="270"/>
      <c r="AT557" s="270"/>
      <c r="AU557" s="270"/>
      <c r="AV557" s="270"/>
      <c r="AW557" s="270"/>
      <c r="AX557" s="270"/>
    </row>
    <row r="558" spans="1:50">
      <c r="A558" s="270"/>
      <c r="B558" s="270"/>
      <c r="C558" s="270"/>
      <c r="D558" s="270"/>
      <c r="E558" s="270"/>
      <c r="F558" s="270"/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  <c r="X558" s="270"/>
      <c r="Y558" s="270"/>
      <c r="Z558" s="270"/>
      <c r="AA558" s="270"/>
      <c r="AB558" s="270"/>
      <c r="AC558" s="270"/>
      <c r="AD558" s="270"/>
      <c r="AE558" s="270"/>
      <c r="AF558" s="270"/>
      <c r="AG558" s="270"/>
      <c r="AH558" s="270"/>
      <c r="AI558" s="270"/>
      <c r="AJ558" s="270"/>
      <c r="AK558" s="270"/>
      <c r="AL558" s="270"/>
      <c r="AM558" s="270"/>
      <c r="AN558" s="270"/>
      <c r="AO558" s="270"/>
      <c r="AP558" s="270"/>
      <c r="AQ558" s="270"/>
      <c r="AR558" s="270"/>
      <c r="AS558" s="270"/>
      <c r="AT558" s="270"/>
      <c r="AU558" s="270"/>
      <c r="AV558" s="270"/>
      <c r="AW558" s="270"/>
      <c r="AX558" s="270"/>
    </row>
    <row r="559" spans="1:50">
      <c r="A559" s="270"/>
      <c r="B559" s="270"/>
      <c r="C559" s="270"/>
      <c r="D559" s="270"/>
      <c r="E559" s="270"/>
      <c r="F559" s="270"/>
      <c r="G559" s="270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  <c r="X559" s="270"/>
      <c r="Y559" s="270"/>
      <c r="Z559" s="270"/>
      <c r="AA559" s="270"/>
      <c r="AB559" s="270"/>
      <c r="AC559" s="270"/>
      <c r="AD559" s="270"/>
      <c r="AE559" s="270"/>
      <c r="AF559" s="270"/>
      <c r="AG559" s="270"/>
      <c r="AH559" s="270"/>
      <c r="AI559" s="270"/>
      <c r="AJ559" s="270"/>
      <c r="AK559" s="270"/>
      <c r="AL559" s="270"/>
      <c r="AM559" s="270"/>
      <c r="AN559" s="270"/>
      <c r="AO559" s="270"/>
      <c r="AP559" s="270"/>
      <c r="AQ559" s="270"/>
      <c r="AR559" s="270"/>
      <c r="AS559" s="270"/>
      <c r="AT559" s="270"/>
      <c r="AU559" s="270"/>
      <c r="AV559" s="270"/>
      <c r="AW559" s="270"/>
      <c r="AX559" s="270"/>
    </row>
    <row r="560" spans="1:50">
      <c r="A560" s="270"/>
      <c r="B560" s="270"/>
      <c r="C560" s="270"/>
      <c r="D560" s="270"/>
      <c r="E560" s="270"/>
      <c r="F560" s="270"/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  <c r="X560" s="270"/>
      <c r="Y560" s="270"/>
      <c r="Z560" s="270"/>
      <c r="AA560" s="270"/>
      <c r="AB560" s="270"/>
      <c r="AC560" s="270"/>
      <c r="AD560" s="270"/>
      <c r="AE560" s="270"/>
      <c r="AF560" s="270"/>
      <c r="AG560" s="270"/>
      <c r="AH560" s="270"/>
      <c r="AI560" s="270"/>
      <c r="AJ560" s="270"/>
      <c r="AK560" s="270"/>
      <c r="AL560" s="270"/>
      <c r="AM560" s="270"/>
      <c r="AN560" s="270"/>
      <c r="AO560" s="270"/>
      <c r="AP560" s="270"/>
      <c r="AQ560" s="270"/>
      <c r="AR560" s="270"/>
      <c r="AS560" s="270"/>
      <c r="AT560" s="270"/>
      <c r="AU560" s="270"/>
      <c r="AV560" s="270"/>
      <c r="AW560" s="270"/>
      <c r="AX560" s="270"/>
    </row>
    <row r="561" spans="1:50">
      <c r="A561" s="270"/>
      <c r="B561" s="270"/>
      <c r="C561" s="270"/>
      <c r="D561" s="270"/>
      <c r="E561" s="270"/>
      <c r="F561" s="270"/>
      <c r="G561" s="270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  <c r="X561" s="270"/>
      <c r="Y561" s="270"/>
      <c r="Z561" s="270"/>
      <c r="AA561" s="270"/>
      <c r="AB561" s="270"/>
      <c r="AC561" s="270"/>
      <c r="AD561" s="270"/>
      <c r="AE561" s="270"/>
      <c r="AF561" s="270"/>
      <c r="AG561" s="270"/>
      <c r="AH561" s="270"/>
      <c r="AI561" s="270"/>
      <c r="AJ561" s="270"/>
      <c r="AK561" s="270"/>
      <c r="AL561" s="270"/>
      <c r="AM561" s="270"/>
      <c r="AN561" s="270"/>
      <c r="AO561" s="270"/>
      <c r="AP561" s="270"/>
      <c r="AQ561" s="270"/>
      <c r="AR561" s="270"/>
      <c r="AS561" s="270"/>
      <c r="AT561" s="270"/>
      <c r="AU561" s="270"/>
      <c r="AV561" s="270"/>
      <c r="AW561" s="270"/>
      <c r="AX561" s="270"/>
    </row>
    <row r="562" spans="1:50">
      <c r="A562" s="270"/>
      <c r="B562" s="270"/>
      <c r="C562" s="270"/>
      <c r="D562" s="270"/>
      <c r="E562" s="270"/>
      <c r="F562" s="270"/>
      <c r="G562" s="270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  <c r="X562" s="270"/>
      <c r="Y562" s="270"/>
      <c r="Z562" s="270"/>
      <c r="AA562" s="270"/>
      <c r="AB562" s="270"/>
      <c r="AC562" s="270"/>
      <c r="AD562" s="270"/>
      <c r="AE562" s="270"/>
      <c r="AF562" s="270"/>
      <c r="AG562" s="270"/>
      <c r="AH562" s="270"/>
      <c r="AI562" s="270"/>
      <c r="AJ562" s="270"/>
      <c r="AK562" s="270"/>
      <c r="AL562" s="270"/>
      <c r="AM562" s="270"/>
      <c r="AN562" s="270"/>
      <c r="AO562" s="270"/>
      <c r="AP562" s="270"/>
      <c r="AQ562" s="270"/>
      <c r="AR562" s="270"/>
      <c r="AS562" s="270"/>
      <c r="AT562" s="270"/>
      <c r="AU562" s="270"/>
      <c r="AV562" s="270"/>
      <c r="AW562" s="270"/>
      <c r="AX562" s="270"/>
    </row>
    <row r="563" spans="1:50">
      <c r="A563" s="270"/>
      <c r="B563" s="270"/>
      <c r="C563" s="270"/>
      <c r="D563" s="270"/>
      <c r="E563" s="270"/>
      <c r="F563" s="270"/>
      <c r="G563" s="270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  <c r="X563" s="270"/>
      <c r="Y563" s="270"/>
      <c r="Z563" s="270"/>
      <c r="AA563" s="270"/>
      <c r="AB563" s="270"/>
      <c r="AC563" s="270"/>
      <c r="AD563" s="270"/>
      <c r="AE563" s="270"/>
      <c r="AF563" s="270"/>
      <c r="AG563" s="270"/>
      <c r="AH563" s="270"/>
      <c r="AI563" s="270"/>
      <c r="AJ563" s="270"/>
      <c r="AK563" s="270"/>
      <c r="AL563" s="270"/>
      <c r="AM563" s="270"/>
      <c r="AN563" s="270"/>
      <c r="AO563" s="270"/>
      <c r="AP563" s="270"/>
      <c r="AQ563" s="270"/>
      <c r="AR563" s="270"/>
      <c r="AS563" s="270"/>
      <c r="AT563" s="270"/>
      <c r="AU563" s="270"/>
      <c r="AV563" s="270"/>
      <c r="AW563" s="270"/>
      <c r="AX563" s="270"/>
    </row>
    <row r="564" spans="1:50">
      <c r="A564" s="270"/>
      <c r="B564" s="270"/>
      <c r="C564" s="270"/>
      <c r="D564" s="270"/>
      <c r="E564" s="270"/>
      <c r="F564" s="270"/>
      <c r="G564" s="270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  <c r="X564" s="270"/>
      <c r="Y564" s="270"/>
      <c r="Z564" s="270"/>
      <c r="AA564" s="270"/>
      <c r="AB564" s="270"/>
      <c r="AC564" s="270"/>
      <c r="AD564" s="270"/>
      <c r="AE564" s="270"/>
      <c r="AF564" s="270"/>
      <c r="AG564" s="270"/>
      <c r="AH564" s="270"/>
      <c r="AI564" s="270"/>
      <c r="AJ564" s="270"/>
      <c r="AK564" s="270"/>
      <c r="AL564" s="270"/>
      <c r="AM564" s="270"/>
      <c r="AN564" s="270"/>
      <c r="AO564" s="270"/>
      <c r="AP564" s="270"/>
      <c r="AQ564" s="270"/>
      <c r="AR564" s="270"/>
      <c r="AS564" s="270"/>
      <c r="AT564" s="270"/>
      <c r="AU564" s="270"/>
      <c r="AV564" s="270"/>
      <c r="AW564" s="270"/>
      <c r="AX564" s="270"/>
    </row>
    <row r="565" spans="1:50">
      <c r="A565" s="270"/>
      <c r="B565" s="270"/>
      <c r="C565" s="270"/>
      <c r="D565" s="270"/>
      <c r="E565" s="270"/>
      <c r="F565" s="270"/>
      <c r="G565" s="270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  <c r="X565" s="270"/>
      <c r="Y565" s="270"/>
      <c r="Z565" s="270"/>
      <c r="AA565" s="270"/>
      <c r="AB565" s="270"/>
      <c r="AC565" s="270"/>
      <c r="AD565" s="270"/>
      <c r="AE565" s="270"/>
      <c r="AF565" s="270"/>
      <c r="AG565" s="270"/>
      <c r="AH565" s="270"/>
      <c r="AI565" s="270"/>
      <c r="AJ565" s="270"/>
      <c r="AK565" s="270"/>
      <c r="AL565" s="270"/>
      <c r="AM565" s="270"/>
      <c r="AN565" s="270"/>
      <c r="AO565" s="270"/>
      <c r="AP565" s="270"/>
      <c r="AQ565" s="270"/>
      <c r="AR565" s="270"/>
      <c r="AS565" s="270"/>
      <c r="AT565" s="270"/>
      <c r="AU565" s="270"/>
      <c r="AV565" s="270"/>
      <c r="AW565" s="270"/>
      <c r="AX565" s="270"/>
    </row>
    <row r="566" spans="1:50">
      <c r="A566" s="270"/>
      <c r="B566" s="270"/>
      <c r="C566" s="270"/>
      <c r="D566" s="270"/>
      <c r="E566" s="270"/>
      <c r="F566" s="270"/>
      <c r="G566" s="270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  <c r="X566" s="270"/>
      <c r="Y566" s="270"/>
      <c r="Z566" s="270"/>
      <c r="AA566" s="270"/>
      <c r="AB566" s="270"/>
      <c r="AC566" s="270"/>
      <c r="AD566" s="270"/>
      <c r="AE566" s="270"/>
      <c r="AF566" s="270"/>
      <c r="AG566" s="270"/>
      <c r="AH566" s="270"/>
      <c r="AI566" s="270"/>
      <c r="AJ566" s="270"/>
      <c r="AK566" s="270"/>
      <c r="AL566" s="270"/>
      <c r="AM566" s="270"/>
      <c r="AN566" s="270"/>
      <c r="AO566" s="270"/>
      <c r="AP566" s="270"/>
      <c r="AQ566" s="270"/>
      <c r="AR566" s="270"/>
      <c r="AS566" s="270"/>
      <c r="AT566" s="270"/>
      <c r="AU566" s="270"/>
      <c r="AV566" s="270"/>
      <c r="AW566" s="270"/>
      <c r="AX566" s="270"/>
    </row>
    <row r="567" spans="1:50">
      <c r="A567" s="270"/>
      <c r="B567" s="270"/>
      <c r="C567" s="270"/>
      <c r="D567" s="270"/>
      <c r="E567" s="270"/>
      <c r="F567" s="270"/>
      <c r="G567" s="270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  <c r="X567" s="270"/>
      <c r="Y567" s="270"/>
      <c r="Z567" s="270"/>
      <c r="AA567" s="270"/>
      <c r="AB567" s="270"/>
      <c r="AC567" s="270"/>
      <c r="AD567" s="270"/>
      <c r="AE567" s="270"/>
      <c r="AF567" s="270"/>
      <c r="AG567" s="270"/>
      <c r="AH567" s="270"/>
      <c r="AI567" s="270"/>
      <c r="AJ567" s="270"/>
      <c r="AK567" s="270"/>
      <c r="AL567" s="270"/>
      <c r="AM567" s="270"/>
      <c r="AN567" s="270"/>
      <c r="AO567" s="270"/>
      <c r="AP567" s="270"/>
      <c r="AQ567" s="270"/>
      <c r="AR567" s="270"/>
      <c r="AS567" s="270"/>
      <c r="AT567" s="270"/>
      <c r="AU567" s="270"/>
      <c r="AV567" s="270"/>
      <c r="AW567" s="270"/>
      <c r="AX567" s="270"/>
    </row>
    <row r="568" spans="1:50">
      <c r="A568" s="270"/>
      <c r="B568" s="270"/>
      <c r="C568" s="270"/>
      <c r="D568" s="270"/>
      <c r="E568" s="270"/>
      <c r="F568" s="270"/>
      <c r="G568" s="270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  <c r="X568" s="270"/>
      <c r="Y568" s="270"/>
      <c r="Z568" s="270"/>
      <c r="AA568" s="270"/>
      <c r="AB568" s="270"/>
      <c r="AC568" s="270"/>
      <c r="AD568" s="270"/>
      <c r="AE568" s="270"/>
      <c r="AF568" s="270"/>
      <c r="AG568" s="270"/>
      <c r="AH568" s="270"/>
      <c r="AI568" s="270"/>
      <c r="AJ568" s="270"/>
      <c r="AK568" s="270"/>
      <c r="AL568" s="270"/>
      <c r="AM568" s="270"/>
      <c r="AN568" s="270"/>
      <c r="AO568" s="270"/>
      <c r="AP568" s="270"/>
      <c r="AQ568" s="270"/>
      <c r="AR568" s="270"/>
      <c r="AS568" s="270"/>
      <c r="AT568" s="270"/>
      <c r="AU568" s="270"/>
      <c r="AV568" s="270"/>
      <c r="AW568" s="270"/>
      <c r="AX568" s="270"/>
    </row>
    <row r="569" spans="1:50">
      <c r="A569" s="270"/>
      <c r="B569" s="270"/>
      <c r="C569" s="270"/>
      <c r="D569" s="270"/>
      <c r="E569" s="270"/>
      <c r="F569" s="270"/>
      <c r="G569" s="270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  <c r="X569" s="270"/>
      <c r="Y569" s="270"/>
      <c r="Z569" s="270"/>
      <c r="AA569" s="270"/>
      <c r="AB569" s="270"/>
      <c r="AC569" s="270"/>
      <c r="AD569" s="270"/>
      <c r="AE569" s="270"/>
      <c r="AF569" s="270"/>
      <c r="AG569" s="270"/>
      <c r="AH569" s="270"/>
      <c r="AI569" s="270"/>
      <c r="AJ569" s="270"/>
      <c r="AK569" s="270"/>
      <c r="AL569" s="270"/>
      <c r="AM569" s="270"/>
      <c r="AN569" s="270"/>
      <c r="AO569" s="270"/>
      <c r="AP569" s="270"/>
      <c r="AQ569" s="270"/>
      <c r="AR569" s="270"/>
      <c r="AS569" s="270"/>
      <c r="AT569" s="270"/>
      <c r="AU569" s="270"/>
      <c r="AV569" s="270"/>
      <c r="AW569" s="270"/>
      <c r="AX569" s="270"/>
    </row>
    <row r="570" spans="1:50">
      <c r="A570" s="270"/>
      <c r="B570" s="270"/>
      <c r="C570" s="270"/>
      <c r="D570" s="270"/>
      <c r="E570" s="270"/>
      <c r="F570" s="270"/>
      <c r="G570" s="270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  <c r="X570" s="270"/>
      <c r="Y570" s="270"/>
      <c r="Z570" s="270"/>
      <c r="AA570" s="270"/>
      <c r="AB570" s="270"/>
      <c r="AC570" s="270"/>
      <c r="AD570" s="270"/>
      <c r="AE570" s="270"/>
      <c r="AF570" s="270"/>
      <c r="AG570" s="270"/>
      <c r="AH570" s="270"/>
      <c r="AI570" s="270"/>
      <c r="AJ570" s="270"/>
      <c r="AK570" s="270"/>
      <c r="AL570" s="270"/>
      <c r="AM570" s="270"/>
      <c r="AN570" s="270"/>
      <c r="AO570" s="270"/>
      <c r="AP570" s="270"/>
      <c r="AQ570" s="270"/>
      <c r="AR570" s="270"/>
      <c r="AS570" s="270"/>
      <c r="AT570" s="270"/>
      <c r="AU570" s="270"/>
      <c r="AV570" s="270"/>
      <c r="AW570" s="270"/>
      <c r="AX570" s="270"/>
    </row>
    <row r="571" spans="1:50">
      <c r="A571" s="270"/>
      <c r="B571" s="270"/>
      <c r="C571" s="270"/>
      <c r="D571" s="270"/>
      <c r="E571" s="270"/>
      <c r="F571" s="270"/>
      <c r="G571" s="270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  <c r="X571" s="270"/>
      <c r="Y571" s="270"/>
      <c r="Z571" s="270"/>
      <c r="AA571" s="270"/>
      <c r="AB571" s="270"/>
      <c r="AC571" s="270"/>
      <c r="AD571" s="270"/>
      <c r="AE571" s="270"/>
      <c r="AF571" s="270"/>
      <c r="AG571" s="270"/>
      <c r="AH571" s="270"/>
      <c r="AI571" s="270"/>
      <c r="AJ571" s="270"/>
      <c r="AK571" s="270"/>
      <c r="AL571" s="270"/>
      <c r="AM571" s="270"/>
      <c r="AN571" s="270"/>
      <c r="AO571" s="270"/>
      <c r="AP571" s="270"/>
      <c r="AQ571" s="270"/>
      <c r="AR571" s="270"/>
      <c r="AS571" s="270"/>
      <c r="AT571" s="270"/>
      <c r="AU571" s="270"/>
      <c r="AV571" s="270"/>
      <c r="AW571" s="270"/>
      <c r="AX571" s="270"/>
    </row>
    <row r="572" spans="1:50">
      <c r="A572" s="270"/>
      <c r="B572" s="270"/>
      <c r="C572" s="270"/>
      <c r="D572" s="270"/>
      <c r="E572" s="270"/>
      <c r="F572" s="270"/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  <c r="X572" s="270"/>
      <c r="Y572" s="270"/>
      <c r="Z572" s="270"/>
      <c r="AA572" s="270"/>
      <c r="AB572" s="270"/>
      <c r="AC572" s="270"/>
      <c r="AD572" s="270"/>
      <c r="AE572" s="270"/>
      <c r="AF572" s="270"/>
      <c r="AG572" s="270"/>
      <c r="AH572" s="270"/>
      <c r="AI572" s="270"/>
      <c r="AJ572" s="270"/>
      <c r="AK572" s="270"/>
      <c r="AL572" s="270"/>
      <c r="AM572" s="270"/>
      <c r="AN572" s="270"/>
      <c r="AO572" s="270"/>
      <c r="AP572" s="270"/>
      <c r="AQ572" s="270"/>
      <c r="AR572" s="270"/>
      <c r="AS572" s="270"/>
      <c r="AT572" s="270"/>
      <c r="AU572" s="270"/>
      <c r="AV572" s="270"/>
      <c r="AW572" s="270"/>
      <c r="AX572" s="270"/>
    </row>
    <row r="573" spans="1:50">
      <c r="A573" s="270"/>
      <c r="B573" s="270"/>
      <c r="C573" s="270"/>
      <c r="D573" s="270"/>
      <c r="E573" s="270"/>
      <c r="F573" s="270"/>
      <c r="G573" s="270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  <c r="X573" s="270"/>
      <c r="Y573" s="270"/>
      <c r="Z573" s="270"/>
      <c r="AA573" s="270"/>
      <c r="AB573" s="270"/>
      <c r="AC573" s="270"/>
      <c r="AD573" s="270"/>
      <c r="AE573" s="270"/>
      <c r="AF573" s="270"/>
      <c r="AG573" s="270"/>
      <c r="AH573" s="270"/>
      <c r="AI573" s="270"/>
      <c r="AJ573" s="270"/>
      <c r="AK573" s="270"/>
      <c r="AL573" s="270"/>
      <c r="AM573" s="270"/>
      <c r="AN573" s="270"/>
      <c r="AO573" s="270"/>
      <c r="AP573" s="270"/>
      <c r="AQ573" s="270"/>
      <c r="AR573" s="270"/>
      <c r="AS573" s="270"/>
      <c r="AT573" s="270"/>
      <c r="AU573" s="270"/>
      <c r="AV573" s="270"/>
      <c r="AW573" s="270"/>
      <c r="AX573" s="270"/>
    </row>
    <row r="574" spans="1:50">
      <c r="A574" s="270"/>
      <c r="B574" s="270"/>
      <c r="C574" s="270"/>
      <c r="D574" s="270"/>
      <c r="E574" s="270"/>
      <c r="F574" s="270"/>
      <c r="G574" s="270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  <c r="X574" s="270"/>
      <c r="Y574" s="270"/>
      <c r="Z574" s="270"/>
      <c r="AA574" s="270"/>
      <c r="AB574" s="270"/>
      <c r="AC574" s="270"/>
      <c r="AD574" s="270"/>
      <c r="AE574" s="270"/>
      <c r="AF574" s="270"/>
      <c r="AG574" s="270"/>
      <c r="AH574" s="270"/>
      <c r="AI574" s="270"/>
      <c r="AJ574" s="270"/>
      <c r="AK574" s="270"/>
      <c r="AL574" s="270"/>
      <c r="AM574" s="270"/>
      <c r="AN574" s="270"/>
      <c r="AO574" s="270"/>
      <c r="AP574" s="270"/>
      <c r="AQ574" s="270"/>
      <c r="AR574" s="270"/>
      <c r="AS574" s="270"/>
      <c r="AT574" s="270"/>
      <c r="AU574" s="270"/>
      <c r="AV574" s="270"/>
      <c r="AW574" s="270"/>
      <c r="AX574" s="270"/>
    </row>
    <row r="575" spans="1:50">
      <c r="A575" s="270"/>
      <c r="B575" s="270"/>
      <c r="C575" s="270"/>
      <c r="D575" s="270"/>
      <c r="E575" s="270"/>
      <c r="F575" s="270"/>
      <c r="G575" s="270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  <c r="X575" s="270"/>
      <c r="Y575" s="270"/>
      <c r="Z575" s="270"/>
      <c r="AA575" s="270"/>
      <c r="AB575" s="270"/>
      <c r="AC575" s="270"/>
      <c r="AD575" s="270"/>
      <c r="AE575" s="270"/>
      <c r="AF575" s="270"/>
      <c r="AG575" s="270"/>
      <c r="AH575" s="270"/>
      <c r="AI575" s="270"/>
      <c r="AJ575" s="270"/>
      <c r="AK575" s="270"/>
      <c r="AL575" s="270"/>
      <c r="AM575" s="270"/>
      <c r="AN575" s="270"/>
      <c r="AO575" s="270"/>
      <c r="AP575" s="270"/>
      <c r="AQ575" s="270"/>
      <c r="AR575" s="270"/>
      <c r="AS575" s="270"/>
      <c r="AT575" s="270"/>
      <c r="AU575" s="270"/>
      <c r="AV575" s="270"/>
      <c r="AW575" s="270"/>
      <c r="AX575" s="270"/>
    </row>
    <row r="576" spans="1:50">
      <c r="A576" s="270"/>
      <c r="B576" s="270"/>
      <c r="C576" s="270"/>
      <c r="D576" s="270"/>
      <c r="E576" s="270"/>
      <c r="F576" s="270"/>
      <c r="G576" s="270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  <c r="X576" s="270"/>
      <c r="Y576" s="270"/>
      <c r="Z576" s="270"/>
      <c r="AA576" s="270"/>
      <c r="AB576" s="270"/>
      <c r="AC576" s="270"/>
      <c r="AD576" s="270"/>
      <c r="AE576" s="270"/>
      <c r="AF576" s="270"/>
      <c r="AG576" s="270"/>
      <c r="AH576" s="270"/>
      <c r="AI576" s="270"/>
      <c r="AJ576" s="270"/>
      <c r="AK576" s="270"/>
      <c r="AL576" s="270"/>
      <c r="AM576" s="270"/>
      <c r="AN576" s="270"/>
      <c r="AO576" s="270"/>
      <c r="AP576" s="270"/>
      <c r="AQ576" s="270"/>
      <c r="AR576" s="270"/>
      <c r="AS576" s="270"/>
      <c r="AT576" s="270"/>
      <c r="AU576" s="270"/>
      <c r="AV576" s="270"/>
      <c r="AW576" s="270"/>
      <c r="AX576" s="270"/>
    </row>
    <row r="577" spans="1:50">
      <c r="A577" s="270"/>
      <c r="B577" s="270"/>
      <c r="C577" s="270"/>
      <c r="D577" s="270"/>
      <c r="E577" s="270"/>
      <c r="F577" s="270"/>
      <c r="G577" s="270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  <c r="X577" s="270"/>
      <c r="Y577" s="270"/>
      <c r="Z577" s="270"/>
      <c r="AA577" s="270"/>
      <c r="AB577" s="270"/>
      <c r="AC577" s="270"/>
      <c r="AD577" s="270"/>
      <c r="AE577" s="270"/>
      <c r="AF577" s="270"/>
      <c r="AG577" s="270"/>
      <c r="AH577" s="270"/>
      <c r="AI577" s="270"/>
      <c r="AJ577" s="270"/>
      <c r="AK577" s="270"/>
      <c r="AL577" s="270"/>
      <c r="AM577" s="270"/>
      <c r="AN577" s="270"/>
      <c r="AO577" s="270"/>
      <c r="AP577" s="270"/>
      <c r="AQ577" s="270"/>
      <c r="AR577" s="270"/>
      <c r="AS577" s="270"/>
      <c r="AT577" s="270"/>
      <c r="AU577" s="270"/>
      <c r="AV577" s="270"/>
      <c r="AW577" s="270"/>
      <c r="AX577" s="270"/>
    </row>
    <row r="578" spans="1:50">
      <c r="A578" s="270"/>
      <c r="B578" s="270"/>
      <c r="C578" s="270"/>
      <c r="D578" s="270"/>
      <c r="E578" s="270"/>
      <c r="F578" s="270"/>
      <c r="G578" s="270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  <c r="X578" s="270"/>
      <c r="Y578" s="270"/>
      <c r="Z578" s="270"/>
      <c r="AA578" s="270"/>
      <c r="AB578" s="270"/>
      <c r="AC578" s="270"/>
      <c r="AD578" s="270"/>
      <c r="AE578" s="270"/>
      <c r="AF578" s="270"/>
      <c r="AG578" s="270"/>
      <c r="AH578" s="270"/>
      <c r="AI578" s="270"/>
      <c r="AJ578" s="270"/>
      <c r="AK578" s="270"/>
      <c r="AL578" s="270"/>
      <c r="AM578" s="270"/>
      <c r="AN578" s="270"/>
      <c r="AO578" s="270"/>
      <c r="AP578" s="270"/>
      <c r="AQ578" s="270"/>
      <c r="AR578" s="270"/>
      <c r="AS578" s="270"/>
      <c r="AT578" s="270"/>
      <c r="AU578" s="270"/>
      <c r="AV578" s="270"/>
      <c r="AW578" s="270"/>
      <c r="AX578" s="270"/>
    </row>
    <row r="579" spans="1:50">
      <c r="A579" s="270"/>
      <c r="B579" s="270"/>
      <c r="C579" s="270"/>
      <c r="D579" s="270"/>
      <c r="E579" s="270"/>
      <c r="F579" s="270"/>
      <c r="G579" s="270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  <c r="X579" s="270"/>
      <c r="Y579" s="270"/>
      <c r="Z579" s="270"/>
      <c r="AA579" s="270"/>
      <c r="AB579" s="270"/>
      <c r="AC579" s="270"/>
      <c r="AD579" s="270"/>
      <c r="AE579" s="270"/>
      <c r="AF579" s="270"/>
      <c r="AG579" s="270"/>
      <c r="AH579" s="270"/>
      <c r="AI579" s="270"/>
      <c r="AJ579" s="270"/>
      <c r="AK579" s="270"/>
      <c r="AL579" s="270"/>
      <c r="AM579" s="270"/>
      <c r="AN579" s="270"/>
      <c r="AO579" s="270"/>
      <c r="AP579" s="270"/>
      <c r="AQ579" s="270"/>
      <c r="AR579" s="270"/>
      <c r="AS579" s="270"/>
      <c r="AT579" s="270"/>
      <c r="AU579" s="270"/>
      <c r="AV579" s="270"/>
      <c r="AW579" s="270"/>
      <c r="AX579" s="270"/>
    </row>
    <row r="580" spans="1:50">
      <c r="A580" s="270"/>
      <c r="B580" s="270"/>
      <c r="C580" s="270"/>
      <c r="D580" s="270"/>
      <c r="E580" s="270"/>
      <c r="F580" s="270"/>
      <c r="G580" s="270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  <c r="X580" s="270"/>
      <c r="Y580" s="270"/>
      <c r="Z580" s="270"/>
      <c r="AA580" s="270"/>
      <c r="AB580" s="270"/>
      <c r="AC580" s="270"/>
      <c r="AD580" s="270"/>
      <c r="AE580" s="270"/>
      <c r="AF580" s="270"/>
      <c r="AG580" s="270"/>
      <c r="AH580" s="270"/>
      <c r="AI580" s="270"/>
      <c r="AJ580" s="270"/>
      <c r="AK580" s="270"/>
      <c r="AL580" s="270"/>
      <c r="AM580" s="270"/>
      <c r="AN580" s="270"/>
      <c r="AO580" s="270"/>
      <c r="AP580" s="270"/>
      <c r="AQ580" s="270"/>
      <c r="AR580" s="270"/>
      <c r="AS580" s="270"/>
      <c r="AT580" s="270"/>
      <c r="AU580" s="270"/>
      <c r="AV580" s="270"/>
      <c r="AW580" s="270"/>
      <c r="AX580" s="270"/>
    </row>
    <row r="581" spans="1:50">
      <c r="A581" s="270"/>
      <c r="B581" s="270"/>
      <c r="C581" s="270"/>
      <c r="D581" s="270"/>
      <c r="E581" s="270"/>
      <c r="F581" s="270"/>
      <c r="G581" s="270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  <c r="X581" s="270"/>
      <c r="Y581" s="270"/>
      <c r="Z581" s="270"/>
      <c r="AA581" s="270"/>
      <c r="AB581" s="270"/>
      <c r="AC581" s="270"/>
      <c r="AD581" s="270"/>
      <c r="AE581" s="270"/>
      <c r="AF581" s="270"/>
      <c r="AG581" s="270"/>
      <c r="AH581" s="270"/>
      <c r="AI581" s="270"/>
      <c r="AJ581" s="270"/>
      <c r="AK581" s="270"/>
      <c r="AL581" s="270"/>
      <c r="AM581" s="270"/>
      <c r="AN581" s="270"/>
      <c r="AO581" s="270"/>
      <c r="AP581" s="270"/>
      <c r="AQ581" s="270"/>
      <c r="AR581" s="270"/>
      <c r="AS581" s="270"/>
      <c r="AT581" s="270"/>
      <c r="AU581" s="270"/>
      <c r="AV581" s="270"/>
      <c r="AW581" s="270"/>
      <c r="AX581" s="270"/>
    </row>
    <row r="582" spans="1:50">
      <c r="A582" s="270"/>
      <c r="B582" s="270"/>
      <c r="C582" s="270"/>
      <c r="D582" s="270"/>
      <c r="E582" s="270"/>
      <c r="F582" s="270"/>
      <c r="G582" s="270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  <c r="X582" s="270"/>
      <c r="Y582" s="270"/>
      <c r="Z582" s="270"/>
      <c r="AA582" s="270"/>
      <c r="AB582" s="270"/>
      <c r="AC582" s="270"/>
      <c r="AD582" s="270"/>
      <c r="AE582" s="270"/>
      <c r="AF582" s="270"/>
      <c r="AG582" s="270"/>
      <c r="AH582" s="270"/>
      <c r="AI582" s="270"/>
      <c r="AJ582" s="270"/>
      <c r="AK582" s="270"/>
      <c r="AL582" s="270"/>
      <c r="AM582" s="270"/>
      <c r="AN582" s="270"/>
      <c r="AO582" s="270"/>
      <c r="AP582" s="270"/>
      <c r="AQ582" s="270"/>
      <c r="AR582" s="270"/>
      <c r="AS582" s="270"/>
      <c r="AT582" s="270"/>
      <c r="AU582" s="270"/>
      <c r="AV582" s="270"/>
      <c r="AW582" s="270"/>
      <c r="AX582" s="270"/>
    </row>
    <row r="583" spans="1:50">
      <c r="A583" s="270"/>
      <c r="B583" s="270"/>
      <c r="C583" s="270"/>
      <c r="D583" s="270"/>
      <c r="E583" s="270"/>
      <c r="F583" s="270"/>
      <c r="G583" s="270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  <c r="X583" s="270"/>
      <c r="Y583" s="270"/>
      <c r="Z583" s="270"/>
      <c r="AA583" s="270"/>
      <c r="AB583" s="270"/>
      <c r="AC583" s="270"/>
      <c r="AD583" s="270"/>
      <c r="AE583" s="270"/>
      <c r="AF583" s="270"/>
      <c r="AG583" s="270"/>
      <c r="AH583" s="270"/>
      <c r="AI583" s="270"/>
      <c r="AJ583" s="270"/>
      <c r="AK583" s="270"/>
      <c r="AL583" s="270"/>
      <c r="AM583" s="270"/>
      <c r="AN583" s="270"/>
      <c r="AO583" s="270"/>
      <c r="AP583" s="270"/>
      <c r="AQ583" s="270"/>
      <c r="AR583" s="270"/>
      <c r="AS583" s="270"/>
      <c r="AT583" s="270"/>
      <c r="AU583" s="270"/>
      <c r="AV583" s="270"/>
      <c r="AW583" s="270"/>
      <c r="AX583" s="270"/>
    </row>
    <row r="584" spans="1:50">
      <c r="A584" s="270"/>
      <c r="B584" s="270"/>
      <c r="C584" s="270"/>
      <c r="D584" s="270"/>
      <c r="E584" s="270"/>
      <c r="F584" s="270"/>
      <c r="G584" s="270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  <c r="X584" s="270"/>
      <c r="Y584" s="270"/>
      <c r="Z584" s="270"/>
      <c r="AA584" s="270"/>
      <c r="AB584" s="270"/>
      <c r="AC584" s="270"/>
      <c r="AD584" s="270"/>
      <c r="AE584" s="270"/>
      <c r="AF584" s="270"/>
      <c r="AG584" s="270"/>
      <c r="AH584" s="270"/>
      <c r="AI584" s="270"/>
      <c r="AJ584" s="270"/>
      <c r="AK584" s="270"/>
      <c r="AL584" s="270"/>
      <c r="AM584" s="270"/>
      <c r="AN584" s="270"/>
      <c r="AO584" s="270"/>
      <c r="AP584" s="270"/>
      <c r="AQ584" s="270"/>
      <c r="AR584" s="270"/>
      <c r="AS584" s="270"/>
      <c r="AT584" s="270"/>
      <c r="AU584" s="270"/>
      <c r="AV584" s="270"/>
      <c r="AW584" s="270"/>
      <c r="AX584" s="270"/>
    </row>
    <row r="585" spans="1:50">
      <c r="A585" s="270"/>
      <c r="B585" s="270"/>
      <c r="C585" s="270"/>
      <c r="D585" s="270"/>
      <c r="E585" s="270"/>
      <c r="F585" s="270"/>
      <c r="G585" s="270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  <c r="X585" s="270"/>
      <c r="Y585" s="270"/>
      <c r="Z585" s="270"/>
      <c r="AA585" s="270"/>
      <c r="AB585" s="270"/>
      <c r="AC585" s="270"/>
      <c r="AD585" s="270"/>
      <c r="AE585" s="270"/>
      <c r="AF585" s="270"/>
      <c r="AG585" s="270"/>
      <c r="AH585" s="270"/>
      <c r="AI585" s="270"/>
      <c r="AJ585" s="270"/>
      <c r="AK585" s="270"/>
      <c r="AL585" s="270"/>
      <c r="AM585" s="270"/>
      <c r="AN585" s="270"/>
      <c r="AO585" s="270"/>
      <c r="AP585" s="270"/>
      <c r="AQ585" s="270"/>
      <c r="AR585" s="270"/>
      <c r="AS585" s="270"/>
      <c r="AT585" s="270"/>
      <c r="AU585" s="270"/>
      <c r="AV585" s="270"/>
      <c r="AW585" s="270"/>
      <c r="AX585" s="270"/>
    </row>
    <row r="586" spans="1:50">
      <c r="A586" s="270"/>
      <c r="B586" s="270"/>
      <c r="C586" s="270"/>
      <c r="D586" s="270"/>
      <c r="E586" s="270"/>
      <c r="F586" s="270"/>
      <c r="G586" s="270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  <c r="X586" s="270"/>
      <c r="Y586" s="270"/>
      <c r="Z586" s="270"/>
      <c r="AA586" s="270"/>
      <c r="AB586" s="270"/>
      <c r="AC586" s="270"/>
      <c r="AD586" s="270"/>
      <c r="AE586" s="270"/>
      <c r="AF586" s="270"/>
      <c r="AG586" s="270"/>
      <c r="AH586" s="270"/>
      <c r="AI586" s="270"/>
      <c r="AJ586" s="270"/>
      <c r="AK586" s="270"/>
      <c r="AL586" s="270"/>
      <c r="AM586" s="270"/>
      <c r="AN586" s="270"/>
      <c r="AO586" s="270"/>
      <c r="AP586" s="270"/>
      <c r="AQ586" s="270"/>
      <c r="AR586" s="270"/>
      <c r="AS586" s="270"/>
      <c r="AT586" s="270"/>
      <c r="AU586" s="270"/>
      <c r="AV586" s="270"/>
      <c r="AW586" s="270"/>
      <c r="AX586" s="270"/>
    </row>
    <row r="587" spans="1:50">
      <c r="A587" s="270"/>
      <c r="B587" s="270"/>
      <c r="C587" s="270"/>
      <c r="D587" s="270"/>
      <c r="E587" s="270"/>
      <c r="F587" s="270"/>
      <c r="G587" s="270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  <c r="X587" s="270"/>
      <c r="Y587" s="270"/>
      <c r="Z587" s="270"/>
      <c r="AA587" s="270"/>
      <c r="AB587" s="270"/>
      <c r="AC587" s="270"/>
      <c r="AD587" s="270"/>
      <c r="AE587" s="270"/>
      <c r="AF587" s="270"/>
      <c r="AG587" s="270"/>
      <c r="AH587" s="270"/>
      <c r="AI587" s="270"/>
      <c r="AJ587" s="270"/>
      <c r="AK587" s="270"/>
      <c r="AL587" s="270"/>
      <c r="AM587" s="270"/>
      <c r="AN587" s="270"/>
      <c r="AO587" s="270"/>
      <c r="AP587" s="270"/>
      <c r="AQ587" s="270"/>
      <c r="AR587" s="270"/>
      <c r="AS587" s="270"/>
      <c r="AT587" s="270"/>
      <c r="AU587" s="270"/>
      <c r="AV587" s="270"/>
      <c r="AW587" s="270"/>
      <c r="AX587" s="270"/>
    </row>
    <row r="588" spans="1:50">
      <c r="A588" s="270"/>
      <c r="B588" s="270"/>
      <c r="C588" s="270"/>
      <c r="D588" s="270"/>
      <c r="E588" s="270"/>
      <c r="F588" s="270"/>
      <c r="G588" s="270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  <c r="X588" s="270"/>
      <c r="Y588" s="270"/>
      <c r="Z588" s="270"/>
      <c r="AA588" s="270"/>
      <c r="AB588" s="270"/>
      <c r="AC588" s="270"/>
      <c r="AD588" s="270"/>
      <c r="AE588" s="270"/>
      <c r="AF588" s="270"/>
      <c r="AG588" s="270"/>
      <c r="AH588" s="270"/>
      <c r="AI588" s="270"/>
      <c r="AJ588" s="270"/>
      <c r="AK588" s="270"/>
      <c r="AL588" s="270"/>
      <c r="AM588" s="270"/>
      <c r="AN588" s="270"/>
      <c r="AO588" s="270"/>
      <c r="AP588" s="270"/>
      <c r="AQ588" s="270"/>
      <c r="AR588" s="270"/>
      <c r="AS588" s="270"/>
      <c r="AT588" s="270"/>
      <c r="AU588" s="270"/>
      <c r="AV588" s="270"/>
      <c r="AW588" s="270"/>
      <c r="AX588" s="270"/>
    </row>
    <row r="589" spans="1:50">
      <c r="A589" s="270"/>
      <c r="B589" s="270"/>
      <c r="C589" s="270"/>
      <c r="D589" s="270"/>
      <c r="E589" s="270"/>
      <c r="F589" s="270"/>
      <c r="G589" s="270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  <c r="X589" s="270"/>
      <c r="Y589" s="270"/>
      <c r="Z589" s="270"/>
      <c r="AA589" s="270"/>
      <c r="AB589" s="270"/>
      <c r="AC589" s="270"/>
      <c r="AD589" s="270"/>
      <c r="AE589" s="270"/>
      <c r="AF589" s="270"/>
      <c r="AG589" s="270"/>
      <c r="AH589" s="270"/>
      <c r="AI589" s="270"/>
      <c r="AJ589" s="270"/>
      <c r="AK589" s="270"/>
      <c r="AL589" s="270"/>
      <c r="AM589" s="270"/>
      <c r="AN589" s="270"/>
      <c r="AO589" s="270"/>
      <c r="AP589" s="270"/>
      <c r="AQ589" s="270"/>
      <c r="AR589" s="270"/>
      <c r="AS589" s="270"/>
      <c r="AT589" s="270"/>
      <c r="AU589" s="270"/>
      <c r="AV589" s="270"/>
      <c r="AW589" s="270"/>
      <c r="AX589" s="270"/>
    </row>
    <row r="590" spans="1:50">
      <c r="A590" s="270"/>
      <c r="B590" s="270"/>
      <c r="C590" s="270"/>
      <c r="D590" s="270"/>
      <c r="E590" s="270"/>
      <c r="F590" s="270"/>
      <c r="G590" s="270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  <c r="X590" s="270"/>
      <c r="Y590" s="270"/>
      <c r="Z590" s="270"/>
      <c r="AA590" s="270"/>
      <c r="AB590" s="270"/>
      <c r="AC590" s="270"/>
      <c r="AD590" s="270"/>
      <c r="AE590" s="270"/>
      <c r="AF590" s="270"/>
      <c r="AG590" s="270"/>
      <c r="AH590" s="270"/>
      <c r="AI590" s="270"/>
      <c r="AJ590" s="270"/>
      <c r="AK590" s="270"/>
      <c r="AL590" s="270"/>
      <c r="AM590" s="270"/>
      <c r="AN590" s="270"/>
      <c r="AO590" s="270"/>
      <c r="AP590" s="270"/>
      <c r="AQ590" s="270"/>
      <c r="AR590" s="270"/>
      <c r="AS590" s="270"/>
      <c r="AT590" s="270"/>
      <c r="AU590" s="270"/>
      <c r="AV590" s="270"/>
      <c r="AW590" s="270"/>
      <c r="AX590" s="270"/>
    </row>
    <row r="591" spans="1:50">
      <c r="A591" s="270"/>
      <c r="B591" s="270"/>
      <c r="C591" s="270"/>
      <c r="D591" s="270"/>
      <c r="E591" s="270"/>
      <c r="F591" s="270"/>
      <c r="G591" s="270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  <c r="X591" s="270"/>
      <c r="Y591" s="270"/>
      <c r="Z591" s="270"/>
      <c r="AA591" s="270"/>
      <c r="AB591" s="270"/>
      <c r="AC591" s="270"/>
      <c r="AD591" s="270"/>
      <c r="AE591" s="270"/>
      <c r="AF591" s="270"/>
      <c r="AG591" s="270"/>
      <c r="AH591" s="270"/>
      <c r="AI591" s="270"/>
      <c r="AJ591" s="270"/>
      <c r="AK591" s="270"/>
      <c r="AL591" s="270"/>
      <c r="AM591" s="270"/>
      <c r="AN591" s="270"/>
      <c r="AO591" s="270"/>
      <c r="AP591" s="270"/>
      <c r="AQ591" s="270"/>
      <c r="AR591" s="270"/>
      <c r="AS591" s="270"/>
      <c r="AT591" s="270"/>
      <c r="AU591" s="270"/>
      <c r="AV591" s="270"/>
      <c r="AW591" s="270"/>
      <c r="AX591" s="270"/>
    </row>
    <row r="592" spans="1:50">
      <c r="A592" s="270"/>
      <c r="B592" s="270"/>
      <c r="C592" s="270"/>
      <c r="D592" s="270"/>
      <c r="E592" s="270"/>
      <c r="F592" s="270"/>
      <c r="G592" s="270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  <c r="X592" s="270"/>
      <c r="Y592" s="270"/>
      <c r="Z592" s="270"/>
      <c r="AA592" s="270"/>
      <c r="AB592" s="270"/>
      <c r="AC592" s="270"/>
      <c r="AD592" s="270"/>
      <c r="AE592" s="270"/>
      <c r="AF592" s="270"/>
      <c r="AG592" s="270"/>
      <c r="AH592" s="270"/>
      <c r="AI592" s="270"/>
      <c r="AJ592" s="270"/>
      <c r="AK592" s="270"/>
      <c r="AL592" s="270"/>
      <c r="AM592" s="270"/>
      <c r="AN592" s="270"/>
      <c r="AO592" s="270"/>
      <c r="AP592" s="270"/>
      <c r="AQ592" s="270"/>
      <c r="AR592" s="270"/>
      <c r="AS592" s="270"/>
      <c r="AT592" s="270"/>
      <c r="AU592" s="270"/>
      <c r="AV592" s="270"/>
      <c r="AW592" s="270"/>
      <c r="AX592" s="270"/>
    </row>
    <row r="593" spans="1:50">
      <c r="A593" s="270"/>
      <c r="B593" s="270"/>
      <c r="C593" s="270"/>
      <c r="D593" s="270"/>
      <c r="E593" s="270"/>
      <c r="F593" s="270"/>
      <c r="G593" s="270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  <c r="X593" s="270"/>
      <c r="Y593" s="270"/>
      <c r="Z593" s="270"/>
      <c r="AA593" s="270"/>
      <c r="AB593" s="270"/>
      <c r="AC593" s="270"/>
      <c r="AD593" s="270"/>
      <c r="AE593" s="270"/>
      <c r="AF593" s="270"/>
      <c r="AG593" s="270"/>
      <c r="AH593" s="270"/>
      <c r="AI593" s="270"/>
      <c r="AJ593" s="270"/>
      <c r="AK593" s="270"/>
      <c r="AL593" s="270"/>
      <c r="AM593" s="270"/>
      <c r="AN593" s="270"/>
      <c r="AO593" s="270"/>
      <c r="AP593" s="270"/>
      <c r="AQ593" s="270"/>
      <c r="AR593" s="270"/>
      <c r="AS593" s="270"/>
      <c r="AT593" s="270"/>
      <c r="AU593" s="270"/>
      <c r="AV593" s="270"/>
      <c r="AW593" s="270"/>
      <c r="AX593" s="270"/>
    </row>
    <row r="594" spans="1:50">
      <c r="A594" s="270"/>
      <c r="B594" s="270"/>
      <c r="C594" s="270"/>
      <c r="D594" s="270"/>
      <c r="E594" s="270"/>
      <c r="F594" s="270"/>
      <c r="G594" s="270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  <c r="X594" s="270"/>
      <c r="Y594" s="270"/>
      <c r="Z594" s="270"/>
      <c r="AA594" s="270"/>
      <c r="AB594" s="270"/>
      <c r="AC594" s="270"/>
      <c r="AD594" s="270"/>
      <c r="AE594" s="270"/>
      <c r="AF594" s="270"/>
      <c r="AG594" s="270"/>
      <c r="AH594" s="270"/>
      <c r="AI594" s="270"/>
      <c r="AJ594" s="270"/>
      <c r="AK594" s="270"/>
      <c r="AL594" s="270"/>
      <c r="AM594" s="270"/>
      <c r="AN594" s="270"/>
      <c r="AO594" s="270"/>
      <c r="AP594" s="270"/>
      <c r="AQ594" s="270"/>
      <c r="AR594" s="270"/>
      <c r="AS594" s="270"/>
      <c r="AT594" s="270"/>
      <c r="AU594" s="270"/>
      <c r="AV594" s="270"/>
      <c r="AW594" s="270"/>
      <c r="AX594" s="270"/>
    </row>
    <row r="595" spans="1:50">
      <c r="A595" s="270"/>
      <c r="B595" s="270"/>
      <c r="C595" s="270"/>
      <c r="D595" s="270"/>
      <c r="E595" s="270"/>
      <c r="F595" s="270"/>
      <c r="G595" s="270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  <c r="X595" s="270"/>
      <c r="Y595" s="270"/>
      <c r="Z595" s="270"/>
      <c r="AA595" s="270"/>
      <c r="AB595" s="270"/>
      <c r="AC595" s="270"/>
      <c r="AD595" s="270"/>
      <c r="AE595" s="270"/>
      <c r="AF595" s="270"/>
      <c r="AG595" s="270"/>
      <c r="AH595" s="270"/>
      <c r="AI595" s="270"/>
      <c r="AJ595" s="270"/>
      <c r="AK595" s="270"/>
      <c r="AL595" s="270"/>
      <c r="AM595" s="270"/>
      <c r="AN595" s="270"/>
      <c r="AO595" s="270"/>
      <c r="AP595" s="270"/>
      <c r="AQ595" s="270"/>
      <c r="AR595" s="270"/>
      <c r="AS595" s="270"/>
      <c r="AT595" s="270"/>
      <c r="AU595" s="270"/>
      <c r="AV595" s="270"/>
      <c r="AW595" s="270"/>
      <c r="AX595" s="270"/>
    </row>
    <row r="596" spans="1:50">
      <c r="A596" s="270"/>
      <c r="B596" s="270"/>
      <c r="C596" s="270"/>
      <c r="D596" s="270"/>
      <c r="E596" s="270"/>
      <c r="F596" s="270"/>
      <c r="G596" s="270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  <c r="X596" s="270"/>
      <c r="Y596" s="270"/>
      <c r="Z596" s="270"/>
      <c r="AA596" s="270"/>
      <c r="AB596" s="270"/>
      <c r="AC596" s="270"/>
      <c r="AD596" s="270"/>
      <c r="AE596" s="270"/>
      <c r="AF596" s="270"/>
      <c r="AG596" s="270"/>
      <c r="AH596" s="270"/>
      <c r="AI596" s="270"/>
      <c r="AJ596" s="270"/>
      <c r="AK596" s="270"/>
      <c r="AL596" s="270"/>
      <c r="AM596" s="270"/>
      <c r="AN596" s="270"/>
      <c r="AO596" s="270"/>
      <c r="AP596" s="270"/>
      <c r="AQ596" s="270"/>
      <c r="AR596" s="270"/>
      <c r="AS596" s="270"/>
      <c r="AT596" s="270"/>
      <c r="AU596" s="270"/>
      <c r="AV596" s="270"/>
      <c r="AW596" s="270"/>
      <c r="AX596" s="270"/>
    </row>
    <row r="597" spans="1:50">
      <c r="A597" s="270"/>
      <c r="B597" s="270"/>
      <c r="C597" s="270"/>
      <c r="D597" s="270"/>
      <c r="E597" s="270"/>
      <c r="F597" s="270"/>
      <c r="G597" s="270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  <c r="X597" s="270"/>
      <c r="Y597" s="270"/>
      <c r="Z597" s="270"/>
      <c r="AA597" s="270"/>
      <c r="AB597" s="270"/>
      <c r="AC597" s="270"/>
      <c r="AD597" s="270"/>
      <c r="AE597" s="270"/>
      <c r="AF597" s="270"/>
      <c r="AG597" s="270"/>
      <c r="AH597" s="270"/>
      <c r="AI597" s="270"/>
      <c r="AJ597" s="270"/>
      <c r="AK597" s="270"/>
      <c r="AL597" s="270"/>
      <c r="AM597" s="270"/>
      <c r="AN597" s="270"/>
      <c r="AO597" s="270"/>
      <c r="AP597" s="270"/>
      <c r="AQ597" s="270"/>
      <c r="AR597" s="270"/>
      <c r="AS597" s="270"/>
      <c r="AT597" s="270"/>
      <c r="AU597" s="270"/>
      <c r="AV597" s="270"/>
      <c r="AW597" s="270"/>
      <c r="AX597" s="270"/>
    </row>
    <row r="598" spans="1:50">
      <c r="A598" s="270"/>
      <c r="B598" s="270"/>
      <c r="C598" s="270"/>
      <c r="D598" s="270"/>
      <c r="E598" s="270"/>
      <c r="F598" s="270"/>
      <c r="G598" s="270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  <c r="X598" s="270"/>
      <c r="Y598" s="270"/>
      <c r="Z598" s="270"/>
      <c r="AA598" s="270"/>
      <c r="AB598" s="270"/>
      <c r="AC598" s="270"/>
      <c r="AD598" s="270"/>
      <c r="AE598" s="270"/>
      <c r="AF598" s="270"/>
      <c r="AG598" s="270"/>
      <c r="AH598" s="270"/>
      <c r="AI598" s="270"/>
      <c r="AJ598" s="270"/>
      <c r="AK598" s="270"/>
      <c r="AL598" s="270"/>
      <c r="AM598" s="270"/>
      <c r="AN598" s="270"/>
      <c r="AO598" s="270"/>
      <c r="AP598" s="270"/>
      <c r="AQ598" s="270"/>
      <c r="AR598" s="270"/>
      <c r="AS598" s="270"/>
      <c r="AT598" s="270"/>
      <c r="AU598" s="270"/>
      <c r="AV598" s="270"/>
      <c r="AW598" s="270"/>
      <c r="AX598" s="270"/>
    </row>
    <row r="599" spans="1:50">
      <c r="A599" s="270"/>
      <c r="B599" s="270"/>
      <c r="C599" s="270"/>
      <c r="D599" s="270"/>
      <c r="E599" s="270"/>
      <c r="F599" s="270"/>
      <c r="G599" s="270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  <c r="X599" s="270"/>
      <c r="Y599" s="270"/>
      <c r="Z599" s="270"/>
      <c r="AA599" s="270"/>
      <c r="AB599" s="270"/>
      <c r="AC599" s="270"/>
      <c r="AD599" s="270"/>
      <c r="AE599" s="270"/>
      <c r="AF599" s="270"/>
      <c r="AG599" s="270"/>
      <c r="AH599" s="270"/>
      <c r="AI599" s="270"/>
      <c r="AJ599" s="270"/>
      <c r="AK599" s="270"/>
      <c r="AL599" s="270"/>
      <c r="AM599" s="270"/>
      <c r="AN599" s="270"/>
      <c r="AO599" s="270"/>
      <c r="AP599" s="270"/>
      <c r="AQ599" s="270"/>
      <c r="AR599" s="270"/>
      <c r="AS599" s="270"/>
      <c r="AT599" s="270"/>
      <c r="AU599" s="270"/>
      <c r="AV599" s="270"/>
      <c r="AW599" s="270"/>
      <c r="AX599" s="270"/>
    </row>
    <row r="600" spans="1:50">
      <c r="A600" s="270"/>
      <c r="B600" s="270"/>
      <c r="C600" s="270"/>
      <c r="D600" s="270"/>
      <c r="E600" s="270"/>
      <c r="F600" s="270"/>
      <c r="G600" s="270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  <c r="X600" s="270"/>
      <c r="Y600" s="270"/>
      <c r="Z600" s="270"/>
      <c r="AA600" s="270"/>
      <c r="AB600" s="270"/>
      <c r="AC600" s="270"/>
      <c r="AD600" s="270"/>
      <c r="AE600" s="270"/>
      <c r="AF600" s="270"/>
      <c r="AG600" s="270"/>
      <c r="AH600" s="270"/>
      <c r="AI600" s="270"/>
      <c r="AJ600" s="270"/>
      <c r="AK600" s="270"/>
      <c r="AL600" s="270"/>
      <c r="AM600" s="270"/>
      <c r="AN600" s="270"/>
      <c r="AO600" s="270"/>
      <c r="AP600" s="270"/>
      <c r="AQ600" s="270"/>
      <c r="AR600" s="270"/>
      <c r="AS600" s="270"/>
      <c r="AT600" s="270"/>
      <c r="AU600" s="270"/>
      <c r="AV600" s="270"/>
      <c r="AW600" s="270"/>
      <c r="AX600" s="270"/>
    </row>
    <row r="601" spans="1:50">
      <c r="A601" s="270"/>
      <c r="B601" s="270"/>
      <c r="C601" s="270"/>
      <c r="D601" s="270"/>
      <c r="E601" s="270"/>
      <c r="F601" s="270"/>
      <c r="G601" s="270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  <c r="X601" s="270"/>
      <c r="Y601" s="270"/>
      <c r="Z601" s="270"/>
      <c r="AA601" s="270"/>
      <c r="AB601" s="270"/>
      <c r="AC601" s="270"/>
      <c r="AD601" s="270"/>
      <c r="AE601" s="270"/>
      <c r="AF601" s="270"/>
      <c r="AG601" s="270"/>
      <c r="AH601" s="270"/>
      <c r="AI601" s="270"/>
      <c r="AJ601" s="270"/>
      <c r="AK601" s="270"/>
      <c r="AL601" s="270"/>
      <c r="AM601" s="270"/>
      <c r="AN601" s="270"/>
      <c r="AO601" s="270"/>
      <c r="AP601" s="270"/>
      <c r="AQ601" s="270"/>
      <c r="AR601" s="270"/>
      <c r="AS601" s="270"/>
      <c r="AT601" s="270"/>
      <c r="AU601" s="270"/>
      <c r="AV601" s="270"/>
      <c r="AW601" s="270"/>
      <c r="AX601" s="270"/>
    </row>
    <row r="602" spans="1:50">
      <c r="A602" s="270"/>
      <c r="B602" s="270"/>
      <c r="C602" s="270"/>
      <c r="D602" s="270"/>
      <c r="E602" s="270"/>
      <c r="F602" s="270"/>
      <c r="G602" s="270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  <c r="X602" s="270"/>
      <c r="Y602" s="270"/>
      <c r="Z602" s="270"/>
      <c r="AA602" s="270"/>
      <c r="AB602" s="270"/>
      <c r="AC602" s="270"/>
      <c r="AD602" s="270"/>
      <c r="AE602" s="270"/>
      <c r="AF602" s="270"/>
      <c r="AG602" s="270"/>
      <c r="AH602" s="270"/>
      <c r="AI602" s="270"/>
      <c r="AJ602" s="270"/>
      <c r="AK602" s="270"/>
      <c r="AL602" s="270"/>
      <c r="AM602" s="270"/>
      <c r="AN602" s="270"/>
      <c r="AO602" s="270"/>
      <c r="AP602" s="270"/>
      <c r="AQ602" s="270"/>
      <c r="AR602" s="270"/>
      <c r="AS602" s="270"/>
      <c r="AT602" s="270"/>
      <c r="AU602" s="270"/>
      <c r="AV602" s="270"/>
      <c r="AW602" s="270"/>
      <c r="AX602" s="270"/>
    </row>
    <row r="603" spans="1:50">
      <c r="A603" s="270"/>
      <c r="B603" s="270"/>
      <c r="C603" s="270"/>
      <c r="D603" s="270"/>
      <c r="E603" s="270"/>
      <c r="F603" s="270"/>
      <c r="G603" s="270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  <c r="X603" s="270"/>
      <c r="Y603" s="270"/>
      <c r="Z603" s="270"/>
      <c r="AA603" s="270"/>
      <c r="AB603" s="270"/>
      <c r="AC603" s="270"/>
      <c r="AD603" s="270"/>
      <c r="AE603" s="270"/>
      <c r="AF603" s="270"/>
      <c r="AG603" s="270"/>
      <c r="AH603" s="270"/>
      <c r="AI603" s="270"/>
      <c r="AJ603" s="270"/>
      <c r="AK603" s="270"/>
      <c r="AL603" s="270"/>
      <c r="AM603" s="270"/>
      <c r="AN603" s="270"/>
      <c r="AO603" s="270"/>
      <c r="AP603" s="270"/>
      <c r="AQ603" s="270"/>
      <c r="AR603" s="270"/>
      <c r="AS603" s="270"/>
      <c r="AT603" s="270"/>
      <c r="AU603" s="270"/>
      <c r="AV603" s="270"/>
      <c r="AW603" s="270"/>
      <c r="AX603" s="270"/>
    </row>
    <row r="604" spans="1:50">
      <c r="A604" s="270"/>
      <c r="B604" s="270"/>
      <c r="C604" s="270"/>
      <c r="D604" s="270"/>
      <c r="E604" s="270"/>
      <c r="F604" s="270"/>
      <c r="G604" s="270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  <c r="X604" s="270"/>
      <c r="Y604" s="270"/>
      <c r="Z604" s="270"/>
      <c r="AA604" s="270"/>
      <c r="AB604" s="270"/>
      <c r="AC604" s="270"/>
      <c r="AD604" s="270"/>
      <c r="AE604" s="270"/>
      <c r="AF604" s="270"/>
      <c r="AG604" s="270"/>
      <c r="AH604" s="270"/>
      <c r="AI604" s="270"/>
      <c r="AJ604" s="270"/>
      <c r="AK604" s="270"/>
      <c r="AL604" s="270"/>
      <c r="AM604" s="270"/>
      <c r="AN604" s="270"/>
      <c r="AO604" s="270"/>
      <c r="AP604" s="270"/>
      <c r="AQ604" s="270"/>
      <c r="AR604" s="270"/>
      <c r="AS604" s="270"/>
      <c r="AT604" s="270"/>
      <c r="AU604" s="270"/>
      <c r="AV604" s="270"/>
      <c r="AW604" s="270"/>
      <c r="AX604" s="270"/>
    </row>
    <row r="605" spans="1:50">
      <c r="A605" s="270"/>
      <c r="B605" s="270"/>
      <c r="C605" s="270"/>
      <c r="D605" s="270"/>
      <c r="E605" s="270"/>
      <c r="F605" s="270"/>
      <c r="G605" s="270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  <c r="X605" s="270"/>
      <c r="Y605" s="270"/>
      <c r="Z605" s="270"/>
      <c r="AA605" s="270"/>
      <c r="AB605" s="270"/>
      <c r="AC605" s="270"/>
      <c r="AD605" s="270"/>
      <c r="AE605" s="270"/>
      <c r="AF605" s="270"/>
      <c r="AG605" s="270"/>
      <c r="AH605" s="270"/>
      <c r="AI605" s="270"/>
      <c r="AJ605" s="270"/>
      <c r="AK605" s="270"/>
      <c r="AL605" s="270"/>
      <c r="AM605" s="270"/>
      <c r="AN605" s="270"/>
      <c r="AO605" s="270"/>
      <c r="AP605" s="270"/>
      <c r="AQ605" s="270"/>
      <c r="AR605" s="270"/>
      <c r="AS605" s="270"/>
      <c r="AT605" s="270"/>
      <c r="AU605" s="270"/>
      <c r="AV605" s="270"/>
      <c r="AW605" s="270"/>
      <c r="AX605" s="270"/>
    </row>
    <row r="606" spans="1:50">
      <c r="A606" s="270"/>
      <c r="B606" s="270"/>
      <c r="C606" s="270"/>
      <c r="D606" s="270"/>
      <c r="E606" s="270"/>
      <c r="F606" s="270"/>
      <c r="G606" s="270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  <c r="X606" s="270"/>
      <c r="Y606" s="270"/>
      <c r="Z606" s="270"/>
      <c r="AA606" s="270"/>
      <c r="AB606" s="270"/>
      <c r="AC606" s="270"/>
      <c r="AD606" s="270"/>
      <c r="AE606" s="270"/>
      <c r="AF606" s="270"/>
      <c r="AG606" s="270"/>
      <c r="AH606" s="270"/>
      <c r="AI606" s="270"/>
      <c r="AJ606" s="270"/>
      <c r="AK606" s="270"/>
      <c r="AL606" s="270"/>
      <c r="AM606" s="270"/>
      <c r="AN606" s="270"/>
      <c r="AO606" s="270"/>
      <c r="AP606" s="270"/>
      <c r="AQ606" s="270"/>
      <c r="AR606" s="270"/>
      <c r="AS606" s="270"/>
      <c r="AT606" s="270"/>
      <c r="AU606" s="270"/>
      <c r="AV606" s="270"/>
      <c r="AW606" s="270"/>
      <c r="AX606" s="270"/>
    </row>
    <row r="607" spans="1:50">
      <c r="A607" s="270"/>
      <c r="B607" s="270"/>
      <c r="C607" s="270"/>
      <c r="D607" s="270"/>
      <c r="E607" s="270"/>
      <c r="F607" s="270"/>
      <c r="G607" s="270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  <c r="X607" s="270"/>
      <c r="Y607" s="270"/>
      <c r="Z607" s="270"/>
      <c r="AA607" s="270"/>
      <c r="AB607" s="270"/>
      <c r="AC607" s="270"/>
      <c r="AD607" s="270"/>
      <c r="AE607" s="270"/>
      <c r="AF607" s="270"/>
      <c r="AG607" s="270"/>
      <c r="AH607" s="270"/>
      <c r="AI607" s="270"/>
      <c r="AJ607" s="270"/>
      <c r="AK607" s="270"/>
      <c r="AL607" s="270"/>
      <c r="AM607" s="270"/>
      <c r="AN607" s="270"/>
      <c r="AO607" s="270"/>
      <c r="AP607" s="270"/>
      <c r="AQ607" s="270"/>
      <c r="AR607" s="270"/>
      <c r="AS607" s="270"/>
      <c r="AT607" s="270"/>
      <c r="AU607" s="270"/>
      <c r="AV607" s="270"/>
      <c r="AW607" s="270"/>
      <c r="AX607" s="270"/>
    </row>
    <row r="608" spans="1:50">
      <c r="A608" s="270"/>
      <c r="B608" s="270"/>
      <c r="C608" s="270"/>
      <c r="D608" s="270"/>
      <c r="E608" s="270"/>
      <c r="F608" s="270"/>
      <c r="G608" s="270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  <c r="X608" s="270"/>
      <c r="Y608" s="270"/>
      <c r="Z608" s="270"/>
      <c r="AA608" s="270"/>
      <c r="AB608" s="270"/>
      <c r="AC608" s="270"/>
      <c r="AD608" s="270"/>
      <c r="AE608" s="270"/>
      <c r="AF608" s="270"/>
      <c r="AG608" s="270"/>
      <c r="AH608" s="270"/>
      <c r="AI608" s="270"/>
      <c r="AJ608" s="270"/>
      <c r="AK608" s="270"/>
      <c r="AL608" s="270"/>
      <c r="AM608" s="270"/>
      <c r="AN608" s="270"/>
      <c r="AO608" s="270"/>
      <c r="AP608" s="270"/>
      <c r="AQ608" s="270"/>
      <c r="AR608" s="270"/>
      <c r="AS608" s="270"/>
      <c r="AT608" s="270"/>
      <c r="AU608" s="270"/>
      <c r="AV608" s="270"/>
      <c r="AW608" s="270"/>
      <c r="AX608" s="270"/>
    </row>
    <row r="609" spans="1:50">
      <c r="A609" s="270"/>
      <c r="B609" s="270"/>
      <c r="C609" s="270"/>
      <c r="D609" s="270"/>
      <c r="E609" s="270"/>
      <c r="F609" s="270"/>
      <c r="G609" s="270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  <c r="X609" s="270"/>
      <c r="Y609" s="270"/>
      <c r="Z609" s="270"/>
      <c r="AA609" s="270"/>
      <c r="AB609" s="270"/>
      <c r="AC609" s="270"/>
      <c r="AD609" s="270"/>
      <c r="AE609" s="270"/>
      <c r="AF609" s="270"/>
      <c r="AG609" s="270"/>
      <c r="AH609" s="270"/>
      <c r="AI609" s="270"/>
      <c r="AJ609" s="270"/>
      <c r="AK609" s="270"/>
      <c r="AL609" s="270"/>
      <c r="AM609" s="270"/>
      <c r="AN609" s="270"/>
      <c r="AO609" s="270"/>
      <c r="AP609" s="270"/>
      <c r="AQ609" s="270"/>
      <c r="AR609" s="270"/>
      <c r="AS609" s="270"/>
      <c r="AT609" s="270"/>
      <c r="AU609" s="270"/>
      <c r="AV609" s="270"/>
      <c r="AW609" s="270"/>
      <c r="AX609" s="270"/>
    </row>
    <row r="610" spans="1:50">
      <c r="A610" s="270"/>
      <c r="B610" s="270"/>
      <c r="C610" s="270"/>
      <c r="D610" s="270"/>
      <c r="E610" s="270"/>
      <c r="F610" s="270"/>
      <c r="G610" s="270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  <c r="X610" s="270"/>
      <c r="Y610" s="270"/>
      <c r="Z610" s="270"/>
      <c r="AA610" s="270"/>
      <c r="AB610" s="270"/>
      <c r="AC610" s="270"/>
      <c r="AD610" s="270"/>
      <c r="AE610" s="270"/>
      <c r="AF610" s="270"/>
      <c r="AG610" s="270"/>
      <c r="AH610" s="270"/>
      <c r="AI610" s="270"/>
      <c r="AJ610" s="270"/>
      <c r="AK610" s="270"/>
      <c r="AL610" s="270"/>
      <c r="AM610" s="270"/>
      <c r="AN610" s="270"/>
      <c r="AO610" s="270"/>
      <c r="AP610" s="270"/>
      <c r="AQ610" s="270"/>
      <c r="AR610" s="270"/>
      <c r="AS610" s="270"/>
      <c r="AT610" s="270"/>
      <c r="AU610" s="270"/>
      <c r="AV610" s="270"/>
      <c r="AW610" s="270"/>
      <c r="AX610" s="270"/>
    </row>
    <row r="611" spans="1:50">
      <c r="A611" s="270"/>
      <c r="B611" s="270"/>
      <c r="C611" s="270"/>
      <c r="D611" s="270"/>
      <c r="E611" s="270"/>
      <c r="F611" s="270"/>
      <c r="G611" s="270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  <c r="X611" s="270"/>
      <c r="Y611" s="270"/>
      <c r="Z611" s="270"/>
      <c r="AA611" s="270"/>
      <c r="AB611" s="270"/>
      <c r="AC611" s="270"/>
      <c r="AD611" s="270"/>
      <c r="AE611" s="270"/>
      <c r="AF611" s="270"/>
      <c r="AG611" s="270"/>
      <c r="AH611" s="270"/>
      <c r="AI611" s="270"/>
      <c r="AJ611" s="270"/>
      <c r="AK611" s="270"/>
      <c r="AL611" s="270"/>
      <c r="AM611" s="270"/>
      <c r="AN611" s="270"/>
      <c r="AO611" s="270"/>
      <c r="AP611" s="270"/>
      <c r="AQ611" s="270"/>
      <c r="AR611" s="270"/>
      <c r="AS611" s="270"/>
      <c r="AT611" s="270"/>
      <c r="AU611" s="270"/>
      <c r="AV611" s="270"/>
      <c r="AW611" s="270"/>
      <c r="AX611" s="270"/>
    </row>
    <row r="612" spans="1:50">
      <c r="A612" s="270"/>
      <c r="B612" s="270"/>
      <c r="C612" s="270"/>
      <c r="D612" s="270"/>
      <c r="E612" s="270"/>
      <c r="F612" s="270"/>
      <c r="G612" s="270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  <c r="X612" s="270"/>
      <c r="Y612" s="270"/>
      <c r="Z612" s="270"/>
      <c r="AA612" s="270"/>
      <c r="AB612" s="270"/>
      <c r="AC612" s="270"/>
      <c r="AD612" s="270"/>
      <c r="AE612" s="270"/>
      <c r="AF612" s="270"/>
      <c r="AG612" s="270"/>
      <c r="AH612" s="270"/>
      <c r="AI612" s="270"/>
      <c r="AJ612" s="270"/>
      <c r="AK612" s="270"/>
      <c r="AL612" s="270"/>
      <c r="AM612" s="270"/>
      <c r="AN612" s="270"/>
      <c r="AO612" s="270"/>
      <c r="AP612" s="270"/>
      <c r="AQ612" s="270"/>
      <c r="AR612" s="270"/>
      <c r="AS612" s="270"/>
      <c r="AT612" s="270"/>
      <c r="AU612" s="270"/>
      <c r="AV612" s="270"/>
      <c r="AW612" s="270"/>
      <c r="AX612" s="270"/>
    </row>
    <row r="613" spans="1:50">
      <c r="A613" s="270"/>
      <c r="B613" s="270"/>
      <c r="C613" s="270"/>
      <c r="D613" s="270"/>
      <c r="E613" s="270"/>
      <c r="F613" s="270"/>
      <c r="G613" s="270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  <c r="X613" s="270"/>
      <c r="Y613" s="270"/>
      <c r="Z613" s="270"/>
      <c r="AA613" s="270"/>
      <c r="AB613" s="270"/>
      <c r="AC613" s="270"/>
      <c r="AD613" s="270"/>
      <c r="AE613" s="270"/>
      <c r="AF613" s="270"/>
      <c r="AG613" s="270"/>
      <c r="AH613" s="270"/>
      <c r="AI613" s="270"/>
      <c r="AJ613" s="270"/>
      <c r="AK613" s="270"/>
      <c r="AL613" s="270"/>
      <c r="AM613" s="270"/>
      <c r="AN613" s="270"/>
      <c r="AO613" s="270"/>
      <c r="AP613" s="270"/>
      <c r="AQ613" s="270"/>
      <c r="AR613" s="270"/>
      <c r="AS613" s="270"/>
      <c r="AT613" s="270"/>
      <c r="AU613" s="270"/>
      <c r="AV613" s="270"/>
      <c r="AW613" s="270"/>
      <c r="AX613" s="270"/>
    </row>
    <row r="614" spans="1:50">
      <c r="A614" s="270"/>
      <c r="B614" s="270"/>
      <c r="C614" s="270"/>
      <c r="D614" s="270"/>
      <c r="E614" s="270"/>
      <c r="F614" s="270"/>
      <c r="G614" s="270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  <c r="X614" s="270"/>
      <c r="Y614" s="270"/>
      <c r="Z614" s="270"/>
      <c r="AA614" s="270"/>
      <c r="AB614" s="270"/>
      <c r="AC614" s="270"/>
      <c r="AD614" s="270"/>
      <c r="AE614" s="270"/>
      <c r="AF614" s="270"/>
      <c r="AG614" s="270"/>
      <c r="AH614" s="270"/>
      <c r="AI614" s="270"/>
      <c r="AJ614" s="270"/>
      <c r="AK614" s="270"/>
      <c r="AL614" s="270"/>
      <c r="AM614" s="270"/>
      <c r="AN614" s="270"/>
      <c r="AO614" s="270"/>
      <c r="AP614" s="270"/>
      <c r="AQ614" s="270"/>
      <c r="AR614" s="270"/>
      <c r="AS614" s="270"/>
      <c r="AT614" s="270"/>
      <c r="AU614" s="270"/>
      <c r="AV614" s="270"/>
      <c r="AW614" s="270"/>
      <c r="AX614" s="270"/>
    </row>
    <row r="615" spans="1:50">
      <c r="A615" s="270"/>
      <c r="B615" s="270"/>
      <c r="C615" s="270"/>
      <c r="D615" s="270"/>
      <c r="E615" s="270"/>
      <c r="F615" s="270"/>
      <c r="G615" s="270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  <c r="X615" s="270"/>
      <c r="Y615" s="270"/>
      <c r="Z615" s="270"/>
      <c r="AA615" s="270"/>
      <c r="AB615" s="270"/>
      <c r="AC615" s="270"/>
      <c r="AD615" s="270"/>
      <c r="AE615" s="270"/>
      <c r="AF615" s="270"/>
      <c r="AG615" s="270"/>
      <c r="AH615" s="270"/>
      <c r="AI615" s="270"/>
      <c r="AJ615" s="270"/>
      <c r="AK615" s="270"/>
      <c r="AL615" s="270"/>
      <c r="AM615" s="270"/>
      <c r="AN615" s="270"/>
      <c r="AO615" s="270"/>
      <c r="AP615" s="270"/>
      <c r="AQ615" s="270"/>
      <c r="AR615" s="270"/>
      <c r="AS615" s="270"/>
      <c r="AT615" s="270"/>
      <c r="AU615" s="270"/>
      <c r="AV615" s="270"/>
      <c r="AW615" s="270"/>
      <c r="AX615" s="270"/>
    </row>
    <row r="616" spans="1:50">
      <c r="A616" s="270"/>
      <c r="B616" s="270"/>
      <c r="C616" s="270"/>
      <c r="D616" s="270"/>
      <c r="E616" s="270"/>
      <c r="F616" s="270"/>
      <c r="G616" s="270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  <c r="X616" s="270"/>
      <c r="Y616" s="270"/>
      <c r="Z616" s="270"/>
      <c r="AA616" s="270"/>
      <c r="AB616" s="270"/>
      <c r="AC616" s="270"/>
      <c r="AD616" s="270"/>
      <c r="AE616" s="270"/>
      <c r="AF616" s="270"/>
      <c r="AG616" s="270"/>
      <c r="AH616" s="270"/>
      <c r="AI616" s="270"/>
      <c r="AJ616" s="270"/>
      <c r="AK616" s="270"/>
      <c r="AL616" s="270"/>
      <c r="AM616" s="270"/>
      <c r="AN616" s="270"/>
      <c r="AO616" s="270"/>
      <c r="AP616" s="270"/>
      <c r="AQ616" s="270"/>
      <c r="AR616" s="270"/>
      <c r="AS616" s="270"/>
      <c r="AT616" s="270"/>
      <c r="AU616" s="270"/>
      <c r="AV616" s="270"/>
      <c r="AW616" s="270"/>
      <c r="AX616" s="270"/>
    </row>
    <row r="617" spans="1:50">
      <c r="A617" s="270"/>
      <c r="B617" s="270"/>
      <c r="C617" s="270"/>
      <c r="D617" s="270"/>
      <c r="E617" s="270"/>
      <c r="F617" s="270"/>
      <c r="G617" s="270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  <c r="X617" s="270"/>
      <c r="Y617" s="270"/>
      <c r="Z617" s="270"/>
      <c r="AA617" s="270"/>
      <c r="AB617" s="270"/>
      <c r="AC617" s="270"/>
      <c r="AD617" s="270"/>
      <c r="AE617" s="270"/>
      <c r="AF617" s="270"/>
      <c r="AG617" s="270"/>
      <c r="AH617" s="270"/>
      <c r="AI617" s="270"/>
      <c r="AJ617" s="270"/>
      <c r="AK617" s="270"/>
      <c r="AL617" s="270"/>
      <c r="AM617" s="270"/>
      <c r="AN617" s="270"/>
      <c r="AO617" s="270"/>
      <c r="AP617" s="270"/>
      <c r="AQ617" s="270"/>
      <c r="AR617" s="270"/>
      <c r="AS617" s="270"/>
      <c r="AT617" s="270"/>
      <c r="AU617" s="270"/>
      <c r="AV617" s="270"/>
      <c r="AW617" s="270"/>
      <c r="AX617" s="270"/>
    </row>
    <row r="618" spans="1:50">
      <c r="A618" s="270"/>
      <c r="B618" s="270"/>
      <c r="C618" s="270"/>
      <c r="D618" s="270"/>
      <c r="E618" s="270"/>
      <c r="F618" s="270"/>
      <c r="G618" s="270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  <c r="X618" s="270"/>
      <c r="Y618" s="270"/>
      <c r="Z618" s="270"/>
      <c r="AA618" s="270"/>
      <c r="AB618" s="270"/>
      <c r="AC618" s="270"/>
      <c r="AD618" s="270"/>
      <c r="AE618" s="270"/>
      <c r="AF618" s="270"/>
      <c r="AG618" s="270"/>
      <c r="AH618" s="270"/>
      <c r="AI618" s="270"/>
      <c r="AJ618" s="270"/>
      <c r="AK618" s="270"/>
      <c r="AL618" s="270"/>
      <c r="AM618" s="270"/>
      <c r="AN618" s="270"/>
      <c r="AO618" s="270"/>
      <c r="AP618" s="270"/>
      <c r="AQ618" s="270"/>
      <c r="AR618" s="270"/>
      <c r="AS618" s="270"/>
      <c r="AT618" s="270"/>
      <c r="AU618" s="270"/>
      <c r="AV618" s="270"/>
      <c r="AW618" s="270"/>
      <c r="AX618" s="270"/>
    </row>
    <row r="619" spans="1:50">
      <c r="A619" s="270"/>
      <c r="B619" s="270"/>
      <c r="C619" s="270"/>
      <c r="D619" s="270"/>
      <c r="E619" s="270"/>
      <c r="F619" s="270"/>
      <c r="G619" s="270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  <c r="X619" s="270"/>
      <c r="Y619" s="270"/>
      <c r="Z619" s="270"/>
      <c r="AA619" s="270"/>
      <c r="AB619" s="270"/>
      <c r="AC619" s="270"/>
      <c r="AD619" s="270"/>
      <c r="AE619" s="270"/>
      <c r="AF619" s="270"/>
      <c r="AG619" s="270"/>
      <c r="AH619" s="270"/>
      <c r="AI619" s="270"/>
      <c r="AJ619" s="270"/>
      <c r="AK619" s="270"/>
      <c r="AL619" s="270"/>
      <c r="AM619" s="270"/>
      <c r="AN619" s="270"/>
      <c r="AO619" s="270"/>
      <c r="AP619" s="270"/>
      <c r="AQ619" s="270"/>
      <c r="AR619" s="270"/>
      <c r="AS619" s="270"/>
      <c r="AT619" s="270"/>
      <c r="AU619" s="270"/>
      <c r="AV619" s="270"/>
      <c r="AW619" s="270"/>
      <c r="AX619" s="270"/>
    </row>
    <row r="620" spans="1:50">
      <c r="A620" s="270"/>
      <c r="B620" s="270"/>
      <c r="C620" s="270"/>
      <c r="D620" s="270"/>
      <c r="E620" s="270"/>
      <c r="F620" s="270"/>
      <c r="G620" s="270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  <c r="X620" s="270"/>
      <c r="Y620" s="270"/>
      <c r="Z620" s="270"/>
      <c r="AA620" s="270"/>
      <c r="AB620" s="270"/>
      <c r="AC620" s="270"/>
      <c r="AD620" s="270"/>
      <c r="AE620" s="270"/>
      <c r="AF620" s="270"/>
      <c r="AG620" s="270"/>
      <c r="AH620" s="270"/>
      <c r="AI620" s="270"/>
      <c r="AJ620" s="270"/>
      <c r="AK620" s="270"/>
      <c r="AL620" s="270"/>
      <c r="AM620" s="270"/>
      <c r="AN620" s="270"/>
      <c r="AO620" s="270"/>
      <c r="AP620" s="270"/>
      <c r="AQ620" s="270"/>
      <c r="AR620" s="270"/>
      <c r="AS620" s="270"/>
      <c r="AT620" s="270"/>
      <c r="AU620" s="270"/>
      <c r="AV620" s="270"/>
      <c r="AW620" s="270"/>
      <c r="AX620" s="270"/>
    </row>
    <row r="621" spans="1:50">
      <c r="A621" s="270"/>
      <c r="B621" s="270"/>
      <c r="C621" s="270"/>
      <c r="D621" s="270"/>
      <c r="E621" s="270"/>
      <c r="F621" s="270"/>
      <c r="G621" s="270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  <c r="X621" s="270"/>
      <c r="Y621" s="270"/>
      <c r="Z621" s="270"/>
      <c r="AA621" s="270"/>
      <c r="AB621" s="270"/>
      <c r="AC621" s="270"/>
      <c r="AD621" s="270"/>
      <c r="AE621" s="270"/>
      <c r="AF621" s="270"/>
      <c r="AG621" s="270"/>
      <c r="AH621" s="270"/>
      <c r="AI621" s="270"/>
      <c r="AJ621" s="270"/>
      <c r="AK621" s="270"/>
      <c r="AL621" s="270"/>
      <c r="AM621" s="270"/>
      <c r="AN621" s="270"/>
      <c r="AO621" s="270"/>
      <c r="AP621" s="270"/>
      <c r="AQ621" s="270"/>
      <c r="AR621" s="270"/>
      <c r="AS621" s="270"/>
      <c r="AT621" s="270"/>
      <c r="AU621" s="270"/>
      <c r="AV621" s="270"/>
      <c r="AW621" s="270"/>
      <c r="AX621" s="270"/>
    </row>
    <row r="622" spans="1:50">
      <c r="A622" s="270"/>
      <c r="B622" s="270"/>
      <c r="C622" s="270"/>
      <c r="D622" s="270"/>
      <c r="E622" s="270"/>
      <c r="F622" s="270"/>
      <c r="G622" s="270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  <c r="X622" s="270"/>
      <c r="Y622" s="270"/>
      <c r="Z622" s="270"/>
      <c r="AA622" s="270"/>
      <c r="AB622" s="270"/>
      <c r="AC622" s="270"/>
      <c r="AD622" s="270"/>
      <c r="AE622" s="270"/>
      <c r="AF622" s="270"/>
      <c r="AG622" s="270"/>
      <c r="AH622" s="270"/>
      <c r="AI622" s="270"/>
      <c r="AJ622" s="270"/>
      <c r="AK622" s="270"/>
      <c r="AL622" s="270"/>
      <c r="AM622" s="270"/>
      <c r="AN622" s="270"/>
      <c r="AO622" s="270"/>
      <c r="AP622" s="270"/>
      <c r="AQ622" s="270"/>
      <c r="AR622" s="270"/>
      <c r="AS622" s="270"/>
      <c r="AT622" s="270"/>
      <c r="AU622" s="270"/>
      <c r="AV622" s="270"/>
      <c r="AW622" s="270"/>
      <c r="AX622" s="270"/>
    </row>
    <row r="623" spans="1:50">
      <c r="A623" s="270"/>
      <c r="B623" s="270"/>
      <c r="C623" s="270"/>
      <c r="D623" s="270"/>
      <c r="E623" s="270"/>
      <c r="F623" s="270"/>
      <c r="G623" s="270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  <c r="X623" s="270"/>
      <c r="Y623" s="270"/>
      <c r="Z623" s="270"/>
      <c r="AA623" s="270"/>
      <c r="AB623" s="270"/>
      <c r="AC623" s="270"/>
      <c r="AD623" s="270"/>
      <c r="AE623" s="270"/>
      <c r="AF623" s="270"/>
      <c r="AG623" s="270"/>
      <c r="AH623" s="270"/>
      <c r="AI623" s="270"/>
      <c r="AJ623" s="270"/>
      <c r="AK623" s="270"/>
      <c r="AL623" s="270"/>
      <c r="AM623" s="270"/>
      <c r="AN623" s="270"/>
      <c r="AO623" s="270"/>
      <c r="AP623" s="270"/>
      <c r="AQ623" s="270"/>
      <c r="AR623" s="270"/>
      <c r="AS623" s="270"/>
      <c r="AT623" s="270"/>
      <c r="AU623" s="270"/>
      <c r="AV623" s="270"/>
      <c r="AW623" s="270"/>
      <c r="AX623" s="270"/>
    </row>
    <row r="624" spans="1:50">
      <c r="A624" s="270"/>
      <c r="B624" s="270"/>
      <c r="C624" s="270"/>
      <c r="D624" s="270"/>
      <c r="E624" s="270"/>
      <c r="F624" s="270"/>
      <c r="G624" s="270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  <c r="X624" s="270"/>
      <c r="Y624" s="270"/>
      <c r="Z624" s="270"/>
      <c r="AA624" s="270"/>
      <c r="AB624" s="270"/>
      <c r="AC624" s="270"/>
      <c r="AD624" s="270"/>
      <c r="AE624" s="270"/>
      <c r="AF624" s="270"/>
      <c r="AG624" s="270"/>
      <c r="AH624" s="270"/>
      <c r="AI624" s="270"/>
      <c r="AJ624" s="270"/>
      <c r="AK624" s="270"/>
      <c r="AL624" s="270"/>
      <c r="AM624" s="270"/>
      <c r="AN624" s="270"/>
      <c r="AO624" s="270"/>
      <c r="AP624" s="270"/>
      <c r="AQ624" s="270"/>
      <c r="AR624" s="270"/>
      <c r="AS624" s="270"/>
      <c r="AT624" s="270"/>
      <c r="AU624" s="270"/>
      <c r="AV624" s="270"/>
      <c r="AW624" s="270"/>
      <c r="AX624" s="270"/>
    </row>
    <row r="625" spans="1:50">
      <c r="A625" s="270"/>
      <c r="B625" s="270"/>
      <c r="C625" s="270"/>
      <c r="D625" s="270"/>
      <c r="E625" s="270"/>
      <c r="F625" s="270"/>
      <c r="G625" s="270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  <c r="X625" s="270"/>
      <c r="Y625" s="270"/>
      <c r="Z625" s="270"/>
      <c r="AA625" s="270"/>
      <c r="AB625" s="270"/>
      <c r="AC625" s="270"/>
      <c r="AD625" s="270"/>
      <c r="AE625" s="270"/>
      <c r="AF625" s="270"/>
      <c r="AG625" s="270"/>
      <c r="AH625" s="270"/>
      <c r="AI625" s="270"/>
      <c r="AJ625" s="270"/>
      <c r="AK625" s="270"/>
      <c r="AL625" s="270"/>
      <c r="AM625" s="270"/>
      <c r="AN625" s="270"/>
      <c r="AO625" s="270"/>
      <c r="AP625" s="270"/>
      <c r="AQ625" s="270"/>
      <c r="AR625" s="270"/>
      <c r="AS625" s="270"/>
      <c r="AT625" s="270"/>
      <c r="AU625" s="270"/>
      <c r="AV625" s="270"/>
      <c r="AW625" s="270"/>
      <c r="AX625" s="270"/>
    </row>
    <row r="626" spans="1:50">
      <c r="A626" s="270"/>
      <c r="B626" s="270"/>
      <c r="C626" s="270"/>
      <c r="D626" s="270"/>
      <c r="E626" s="270"/>
      <c r="F626" s="270"/>
      <c r="G626" s="270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  <c r="X626" s="270"/>
      <c r="Y626" s="270"/>
      <c r="Z626" s="270"/>
      <c r="AA626" s="270"/>
      <c r="AB626" s="270"/>
      <c r="AC626" s="270"/>
      <c r="AD626" s="270"/>
      <c r="AE626" s="270"/>
      <c r="AF626" s="270"/>
      <c r="AG626" s="270"/>
      <c r="AH626" s="270"/>
      <c r="AI626" s="270"/>
      <c r="AJ626" s="270"/>
      <c r="AK626" s="270"/>
      <c r="AL626" s="270"/>
      <c r="AM626" s="270"/>
      <c r="AN626" s="270"/>
      <c r="AO626" s="270"/>
      <c r="AP626" s="270"/>
      <c r="AQ626" s="270"/>
      <c r="AR626" s="270"/>
      <c r="AS626" s="270"/>
      <c r="AT626" s="270"/>
      <c r="AU626" s="270"/>
      <c r="AV626" s="270"/>
      <c r="AW626" s="270"/>
      <c r="AX626" s="270"/>
    </row>
    <row r="627" spans="1:50">
      <c r="A627" s="270"/>
      <c r="B627" s="270"/>
      <c r="C627" s="270"/>
      <c r="D627" s="270"/>
      <c r="E627" s="270"/>
      <c r="F627" s="270"/>
      <c r="G627" s="270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  <c r="X627" s="270"/>
      <c r="Y627" s="270"/>
      <c r="Z627" s="270"/>
      <c r="AA627" s="270"/>
      <c r="AB627" s="270"/>
      <c r="AC627" s="270"/>
      <c r="AD627" s="270"/>
      <c r="AE627" s="270"/>
      <c r="AF627" s="270"/>
      <c r="AG627" s="270"/>
      <c r="AH627" s="270"/>
      <c r="AI627" s="270"/>
      <c r="AJ627" s="270"/>
      <c r="AK627" s="270"/>
      <c r="AL627" s="270"/>
      <c r="AM627" s="270"/>
      <c r="AN627" s="270"/>
      <c r="AO627" s="270"/>
      <c r="AP627" s="270"/>
      <c r="AQ627" s="270"/>
      <c r="AR627" s="270"/>
      <c r="AS627" s="270"/>
      <c r="AT627" s="270"/>
      <c r="AU627" s="270"/>
      <c r="AV627" s="270"/>
      <c r="AW627" s="270"/>
      <c r="AX627" s="270"/>
    </row>
    <row r="628" spans="1:50">
      <c r="A628" s="270"/>
      <c r="B628" s="270"/>
      <c r="C628" s="270"/>
      <c r="D628" s="270"/>
      <c r="E628" s="270"/>
      <c r="F628" s="270"/>
      <c r="G628" s="270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  <c r="X628" s="270"/>
      <c r="Y628" s="270"/>
      <c r="Z628" s="270"/>
      <c r="AA628" s="270"/>
      <c r="AB628" s="270"/>
      <c r="AC628" s="270"/>
      <c r="AD628" s="270"/>
      <c r="AE628" s="270"/>
      <c r="AF628" s="270"/>
      <c r="AG628" s="270"/>
      <c r="AH628" s="270"/>
      <c r="AI628" s="270"/>
      <c r="AJ628" s="270"/>
      <c r="AK628" s="270"/>
      <c r="AL628" s="270"/>
      <c r="AM628" s="270"/>
      <c r="AN628" s="270"/>
      <c r="AO628" s="270"/>
      <c r="AP628" s="270"/>
      <c r="AQ628" s="270"/>
      <c r="AR628" s="270"/>
      <c r="AS628" s="270"/>
      <c r="AT628" s="270"/>
      <c r="AU628" s="270"/>
      <c r="AV628" s="270"/>
      <c r="AW628" s="270"/>
      <c r="AX628" s="270"/>
    </row>
    <row r="629" spans="1:50">
      <c r="A629" s="270"/>
      <c r="B629" s="270"/>
      <c r="C629" s="270"/>
      <c r="D629" s="270"/>
      <c r="E629" s="270"/>
      <c r="F629" s="270"/>
      <c r="G629" s="270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  <c r="X629" s="270"/>
      <c r="Y629" s="270"/>
      <c r="Z629" s="270"/>
      <c r="AA629" s="270"/>
      <c r="AB629" s="270"/>
      <c r="AC629" s="270"/>
      <c r="AD629" s="270"/>
      <c r="AE629" s="270"/>
      <c r="AF629" s="270"/>
      <c r="AG629" s="270"/>
      <c r="AH629" s="270"/>
      <c r="AI629" s="270"/>
      <c r="AJ629" s="270"/>
      <c r="AK629" s="270"/>
      <c r="AL629" s="270"/>
      <c r="AM629" s="270"/>
      <c r="AN629" s="270"/>
      <c r="AO629" s="270"/>
      <c r="AP629" s="270"/>
      <c r="AQ629" s="270"/>
      <c r="AR629" s="270"/>
      <c r="AS629" s="270"/>
      <c r="AT629" s="270"/>
      <c r="AU629" s="270"/>
      <c r="AV629" s="270"/>
      <c r="AW629" s="270"/>
      <c r="AX629" s="270"/>
    </row>
    <row r="630" spans="1:50">
      <c r="A630" s="270"/>
      <c r="B630" s="270"/>
      <c r="C630" s="270"/>
      <c r="D630" s="270"/>
      <c r="E630" s="270"/>
      <c r="F630" s="270"/>
      <c r="G630" s="270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  <c r="X630" s="270"/>
      <c r="Y630" s="270"/>
      <c r="Z630" s="270"/>
      <c r="AA630" s="270"/>
      <c r="AB630" s="270"/>
      <c r="AC630" s="270"/>
      <c r="AD630" s="270"/>
      <c r="AE630" s="270"/>
      <c r="AF630" s="270"/>
      <c r="AG630" s="270"/>
      <c r="AH630" s="270"/>
      <c r="AI630" s="270"/>
      <c r="AJ630" s="270"/>
      <c r="AK630" s="270"/>
      <c r="AL630" s="270"/>
      <c r="AM630" s="270"/>
      <c r="AN630" s="270"/>
      <c r="AO630" s="270"/>
      <c r="AP630" s="270"/>
      <c r="AQ630" s="270"/>
      <c r="AR630" s="270"/>
      <c r="AS630" s="270"/>
      <c r="AT630" s="270"/>
      <c r="AU630" s="270"/>
      <c r="AV630" s="270"/>
      <c r="AW630" s="270"/>
      <c r="AX630" s="270"/>
    </row>
    <row r="631" spans="1:50">
      <c r="A631" s="270"/>
      <c r="B631" s="270"/>
      <c r="C631" s="270"/>
      <c r="D631" s="270"/>
      <c r="E631" s="270"/>
      <c r="F631" s="270"/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  <c r="X631" s="270"/>
      <c r="Y631" s="270"/>
      <c r="Z631" s="270"/>
      <c r="AA631" s="270"/>
      <c r="AB631" s="270"/>
      <c r="AC631" s="270"/>
      <c r="AD631" s="270"/>
      <c r="AE631" s="270"/>
      <c r="AF631" s="270"/>
      <c r="AG631" s="270"/>
      <c r="AH631" s="270"/>
      <c r="AI631" s="270"/>
      <c r="AJ631" s="270"/>
      <c r="AK631" s="270"/>
      <c r="AL631" s="270"/>
      <c r="AM631" s="270"/>
      <c r="AN631" s="270"/>
      <c r="AO631" s="270"/>
      <c r="AP631" s="270"/>
      <c r="AQ631" s="270"/>
      <c r="AR631" s="270"/>
      <c r="AS631" s="270"/>
      <c r="AT631" s="270"/>
      <c r="AU631" s="270"/>
      <c r="AV631" s="270"/>
      <c r="AW631" s="270"/>
      <c r="AX631" s="270"/>
    </row>
    <row r="632" spans="1:50">
      <c r="A632" s="270"/>
      <c r="B632" s="270"/>
      <c r="C632" s="270"/>
      <c r="D632" s="270"/>
      <c r="E632" s="270"/>
      <c r="F632" s="270"/>
      <c r="G632" s="270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  <c r="X632" s="270"/>
      <c r="Y632" s="270"/>
      <c r="Z632" s="270"/>
      <c r="AA632" s="270"/>
      <c r="AB632" s="270"/>
      <c r="AC632" s="270"/>
      <c r="AD632" s="270"/>
      <c r="AE632" s="270"/>
      <c r="AF632" s="270"/>
      <c r="AG632" s="270"/>
      <c r="AH632" s="270"/>
      <c r="AI632" s="270"/>
      <c r="AJ632" s="270"/>
      <c r="AK632" s="270"/>
      <c r="AL632" s="270"/>
      <c r="AM632" s="270"/>
      <c r="AN632" s="270"/>
      <c r="AO632" s="270"/>
      <c r="AP632" s="270"/>
      <c r="AQ632" s="270"/>
      <c r="AR632" s="270"/>
      <c r="AS632" s="270"/>
      <c r="AT632" s="270"/>
      <c r="AU632" s="270"/>
      <c r="AV632" s="270"/>
      <c r="AW632" s="270"/>
      <c r="AX632" s="270"/>
    </row>
    <row r="633" spans="1:50">
      <c r="A633" s="270"/>
      <c r="B633" s="270"/>
      <c r="C633" s="270"/>
      <c r="D633" s="270"/>
      <c r="E633" s="270"/>
      <c r="F633" s="270"/>
      <c r="G633" s="270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  <c r="X633" s="270"/>
      <c r="Y633" s="270"/>
      <c r="Z633" s="270"/>
      <c r="AA633" s="270"/>
      <c r="AB633" s="270"/>
      <c r="AC633" s="270"/>
      <c r="AD633" s="270"/>
      <c r="AE633" s="270"/>
      <c r="AF633" s="270"/>
      <c r="AG633" s="270"/>
      <c r="AH633" s="270"/>
      <c r="AI633" s="270"/>
      <c r="AJ633" s="270"/>
      <c r="AK633" s="270"/>
      <c r="AL633" s="270"/>
      <c r="AM633" s="270"/>
      <c r="AN633" s="270"/>
      <c r="AO633" s="270"/>
      <c r="AP633" s="270"/>
      <c r="AQ633" s="270"/>
      <c r="AR633" s="270"/>
      <c r="AS633" s="270"/>
      <c r="AT633" s="270"/>
      <c r="AU633" s="270"/>
      <c r="AV633" s="270"/>
      <c r="AW633" s="270"/>
      <c r="AX633" s="270"/>
    </row>
    <row r="634" spans="1:50">
      <c r="A634" s="270"/>
      <c r="B634" s="270"/>
      <c r="C634" s="270"/>
      <c r="D634" s="270"/>
      <c r="E634" s="270"/>
      <c r="F634" s="270"/>
      <c r="G634" s="270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  <c r="X634" s="270"/>
      <c r="Y634" s="270"/>
      <c r="Z634" s="270"/>
      <c r="AA634" s="270"/>
      <c r="AB634" s="270"/>
      <c r="AC634" s="270"/>
      <c r="AD634" s="270"/>
      <c r="AE634" s="270"/>
      <c r="AF634" s="270"/>
      <c r="AG634" s="270"/>
      <c r="AH634" s="270"/>
      <c r="AI634" s="270"/>
      <c r="AJ634" s="270"/>
      <c r="AK634" s="270"/>
      <c r="AL634" s="270"/>
      <c r="AM634" s="270"/>
      <c r="AN634" s="270"/>
      <c r="AO634" s="270"/>
      <c r="AP634" s="270"/>
      <c r="AQ634" s="270"/>
      <c r="AR634" s="270"/>
      <c r="AS634" s="270"/>
      <c r="AT634" s="270"/>
      <c r="AU634" s="270"/>
      <c r="AV634" s="270"/>
      <c r="AW634" s="270"/>
      <c r="AX634" s="270"/>
    </row>
    <row r="635" spans="1:50">
      <c r="A635" s="270"/>
      <c r="B635" s="270"/>
      <c r="C635" s="270"/>
      <c r="D635" s="270"/>
      <c r="E635" s="270"/>
      <c r="F635" s="270"/>
      <c r="G635" s="270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  <c r="X635" s="270"/>
      <c r="Y635" s="270"/>
      <c r="Z635" s="270"/>
      <c r="AA635" s="270"/>
      <c r="AB635" s="270"/>
      <c r="AC635" s="270"/>
      <c r="AD635" s="270"/>
      <c r="AE635" s="270"/>
      <c r="AF635" s="270"/>
      <c r="AG635" s="270"/>
      <c r="AH635" s="270"/>
      <c r="AI635" s="270"/>
      <c r="AJ635" s="270"/>
      <c r="AK635" s="270"/>
      <c r="AL635" s="270"/>
      <c r="AM635" s="270"/>
      <c r="AN635" s="270"/>
      <c r="AO635" s="270"/>
      <c r="AP635" s="270"/>
      <c r="AQ635" s="270"/>
      <c r="AR635" s="270"/>
      <c r="AS635" s="270"/>
      <c r="AT635" s="270"/>
      <c r="AU635" s="270"/>
      <c r="AV635" s="270"/>
      <c r="AW635" s="270"/>
      <c r="AX635" s="270"/>
    </row>
    <row r="636" spans="1:50">
      <c r="A636" s="270"/>
      <c r="B636" s="270"/>
      <c r="C636" s="270"/>
      <c r="D636" s="270"/>
      <c r="E636" s="270"/>
      <c r="F636" s="270"/>
      <c r="G636" s="270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  <c r="X636" s="270"/>
      <c r="Y636" s="270"/>
      <c r="Z636" s="270"/>
      <c r="AA636" s="270"/>
      <c r="AB636" s="270"/>
      <c r="AC636" s="270"/>
      <c r="AD636" s="270"/>
      <c r="AE636" s="270"/>
      <c r="AF636" s="270"/>
      <c r="AG636" s="270"/>
      <c r="AH636" s="270"/>
      <c r="AI636" s="270"/>
      <c r="AJ636" s="270"/>
      <c r="AK636" s="270"/>
      <c r="AL636" s="270"/>
      <c r="AM636" s="270"/>
      <c r="AN636" s="270"/>
      <c r="AO636" s="270"/>
      <c r="AP636" s="270"/>
      <c r="AQ636" s="270"/>
      <c r="AR636" s="270"/>
      <c r="AS636" s="270"/>
      <c r="AT636" s="270"/>
      <c r="AU636" s="270"/>
      <c r="AV636" s="270"/>
      <c r="AW636" s="270"/>
      <c r="AX636" s="270"/>
    </row>
    <row r="637" spans="1:50">
      <c r="A637" s="270"/>
      <c r="B637" s="270"/>
      <c r="C637" s="270"/>
      <c r="D637" s="270"/>
      <c r="E637" s="270"/>
      <c r="F637" s="270"/>
      <c r="G637" s="270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  <c r="X637" s="270"/>
      <c r="Y637" s="270"/>
      <c r="Z637" s="270"/>
      <c r="AA637" s="270"/>
      <c r="AB637" s="270"/>
      <c r="AC637" s="270"/>
      <c r="AD637" s="270"/>
      <c r="AE637" s="270"/>
      <c r="AF637" s="270"/>
      <c r="AG637" s="270"/>
      <c r="AH637" s="270"/>
      <c r="AI637" s="270"/>
      <c r="AJ637" s="270"/>
      <c r="AK637" s="270"/>
      <c r="AL637" s="270"/>
      <c r="AM637" s="270"/>
      <c r="AN637" s="270"/>
      <c r="AO637" s="270"/>
      <c r="AP637" s="270"/>
      <c r="AQ637" s="270"/>
      <c r="AR637" s="270"/>
      <c r="AS637" s="270"/>
      <c r="AT637" s="270"/>
      <c r="AU637" s="270"/>
      <c r="AV637" s="270"/>
      <c r="AW637" s="270"/>
      <c r="AX637" s="270"/>
    </row>
    <row r="638" spans="1:50">
      <c r="A638" s="270"/>
      <c r="B638" s="270"/>
      <c r="C638" s="270"/>
      <c r="D638" s="270"/>
      <c r="E638" s="270"/>
      <c r="F638" s="270"/>
      <c r="G638" s="270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  <c r="X638" s="270"/>
      <c r="Y638" s="270"/>
      <c r="Z638" s="270"/>
      <c r="AA638" s="270"/>
      <c r="AB638" s="270"/>
      <c r="AC638" s="270"/>
      <c r="AD638" s="270"/>
      <c r="AE638" s="270"/>
      <c r="AF638" s="270"/>
      <c r="AG638" s="270"/>
      <c r="AH638" s="270"/>
      <c r="AI638" s="270"/>
      <c r="AJ638" s="270"/>
      <c r="AK638" s="270"/>
      <c r="AL638" s="270"/>
      <c r="AM638" s="270"/>
      <c r="AN638" s="270"/>
      <c r="AO638" s="270"/>
      <c r="AP638" s="270"/>
      <c r="AQ638" s="270"/>
      <c r="AR638" s="270"/>
      <c r="AS638" s="270"/>
      <c r="AT638" s="270"/>
      <c r="AU638" s="270"/>
      <c r="AV638" s="270"/>
      <c r="AW638" s="270"/>
      <c r="AX638" s="270"/>
    </row>
    <row r="639" spans="1:50">
      <c r="A639" s="270"/>
      <c r="B639" s="270"/>
      <c r="C639" s="270"/>
      <c r="D639" s="270"/>
      <c r="E639" s="270"/>
      <c r="F639" s="270"/>
      <c r="G639" s="270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  <c r="X639" s="270"/>
      <c r="Y639" s="270"/>
      <c r="Z639" s="270"/>
      <c r="AA639" s="270"/>
      <c r="AB639" s="270"/>
      <c r="AC639" s="270"/>
      <c r="AD639" s="270"/>
      <c r="AE639" s="270"/>
      <c r="AF639" s="270"/>
      <c r="AG639" s="270"/>
      <c r="AH639" s="270"/>
      <c r="AI639" s="270"/>
      <c r="AJ639" s="270"/>
      <c r="AK639" s="270"/>
      <c r="AL639" s="270"/>
      <c r="AM639" s="270"/>
      <c r="AN639" s="270"/>
      <c r="AO639" s="270"/>
      <c r="AP639" s="270"/>
      <c r="AQ639" s="270"/>
      <c r="AR639" s="270"/>
      <c r="AS639" s="270"/>
      <c r="AT639" s="270"/>
      <c r="AU639" s="270"/>
      <c r="AV639" s="270"/>
      <c r="AW639" s="270"/>
      <c r="AX639" s="270"/>
    </row>
    <row r="640" spans="1:50">
      <c r="A640" s="270"/>
      <c r="B640" s="270"/>
      <c r="C640" s="270"/>
      <c r="D640" s="270"/>
      <c r="E640" s="270"/>
      <c r="F640" s="270"/>
      <c r="G640" s="270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  <c r="X640" s="270"/>
      <c r="Y640" s="270"/>
      <c r="Z640" s="270"/>
      <c r="AA640" s="270"/>
      <c r="AB640" s="270"/>
      <c r="AC640" s="270"/>
      <c r="AD640" s="270"/>
      <c r="AE640" s="270"/>
      <c r="AF640" s="270"/>
      <c r="AG640" s="270"/>
      <c r="AH640" s="270"/>
      <c r="AI640" s="270"/>
      <c r="AJ640" s="270"/>
      <c r="AK640" s="270"/>
      <c r="AL640" s="270"/>
      <c r="AM640" s="270"/>
      <c r="AN640" s="270"/>
      <c r="AO640" s="270"/>
      <c r="AP640" s="270"/>
      <c r="AQ640" s="270"/>
      <c r="AR640" s="270"/>
      <c r="AS640" s="270"/>
      <c r="AT640" s="270"/>
      <c r="AU640" s="270"/>
      <c r="AV640" s="270"/>
      <c r="AW640" s="270"/>
      <c r="AX640" s="270"/>
    </row>
    <row r="641" spans="1:50">
      <c r="A641" s="270"/>
      <c r="B641" s="270"/>
      <c r="C641" s="270"/>
      <c r="D641" s="270"/>
      <c r="E641" s="270"/>
      <c r="F641" s="270"/>
      <c r="G641" s="270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  <c r="X641" s="270"/>
      <c r="Y641" s="270"/>
      <c r="Z641" s="270"/>
      <c r="AA641" s="270"/>
      <c r="AB641" s="270"/>
      <c r="AC641" s="270"/>
      <c r="AD641" s="270"/>
      <c r="AE641" s="270"/>
      <c r="AF641" s="270"/>
      <c r="AG641" s="270"/>
      <c r="AH641" s="270"/>
      <c r="AI641" s="270"/>
      <c r="AJ641" s="270"/>
      <c r="AK641" s="270"/>
      <c r="AL641" s="270"/>
      <c r="AM641" s="270"/>
      <c r="AN641" s="270"/>
      <c r="AO641" s="270"/>
      <c r="AP641" s="270"/>
      <c r="AQ641" s="270"/>
      <c r="AR641" s="270"/>
      <c r="AS641" s="270"/>
      <c r="AT641" s="270"/>
      <c r="AU641" s="270"/>
      <c r="AV641" s="270"/>
      <c r="AW641" s="270"/>
      <c r="AX641" s="270"/>
    </row>
    <row r="642" spans="1:50">
      <c r="A642" s="270"/>
      <c r="B642" s="270"/>
      <c r="C642" s="270"/>
      <c r="D642" s="270"/>
      <c r="E642" s="270"/>
      <c r="F642" s="270"/>
      <c r="G642" s="270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  <c r="X642" s="270"/>
      <c r="Y642" s="270"/>
      <c r="Z642" s="270"/>
      <c r="AA642" s="270"/>
      <c r="AB642" s="270"/>
      <c r="AC642" s="270"/>
      <c r="AD642" s="270"/>
      <c r="AE642" s="270"/>
      <c r="AF642" s="270"/>
      <c r="AG642" s="270"/>
      <c r="AH642" s="270"/>
      <c r="AI642" s="270"/>
      <c r="AJ642" s="270"/>
      <c r="AK642" s="270"/>
      <c r="AL642" s="270"/>
      <c r="AM642" s="270"/>
      <c r="AN642" s="270"/>
      <c r="AO642" s="270"/>
      <c r="AP642" s="270"/>
      <c r="AQ642" s="270"/>
      <c r="AR642" s="270"/>
      <c r="AS642" s="270"/>
      <c r="AT642" s="270"/>
      <c r="AU642" s="270"/>
      <c r="AV642" s="270"/>
      <c r="AW642" s="270"/>
      <c r="AX642" s="270"/>
    </row>
    <row r="643" spans="1:50">
      <c r="A643" s="270"/>
      <c r="B643" s="270"/>
      <c r="C643" s="270"/>
      <c r="D643" s="270"/>
      <c r="E643" s="270"/>
      <c r="F643" s="270"/>
      <c r="G643" s="270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  <c r="X643" s="270"/>
      <c r="Y643" s="270"/>
      <c r="Z643" s="270"/>
      <c r="AA643" s="270"/>
      <c r="AB643" s="270"/>
      <c r="AC643" s="270"/>
      <c r="AD643" s="270"/>
      <c r="AE643" s="270"/>
      <c r="AF643" s="270"/>
      <c r="AG643" s="270"/>
      <c r="AH643" s="270"/>
      <c r="AI643" s="270"/>
      <c r="AJ643" s="270"/>
      <c r="AK643" s="270"/>
      <c r="AL643" s="270"/>
      <c r="AM643" s="270"/>
      <c r="AN643" s="270"/>
      <c r="AO643" s="270"/>
      <c r="AP643" s="270"/>
      <c r="AQ643" s="270"/>
      <c r="AR643" s="270"/>
      <c r="AS643" s="270"/>
      <c r="AT643" s="270"/>
      <c r="AU643" s="270"/>
      <c r="AV643" s="270"/>
      <c r="AW643" s="270"/>
      <c r="AX643" s="270"/>
    </row>
    <row r="644" spans="1:50">
      <c r="A644" s="270"/>
      <c r="B644" s="270"/>
      <c r="C644" s="270"/>
      <c r="D644" s="270"/>
      <c r="E644" s="270"/>
      <c r="F644" s="270"/>
      <c r="G644" s="270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  <c r="X644" s="270"/>
      <c r="Y644" s="270"/>
      <c r="Z644" s="270"/>
      <c r="AA644" s="270"/>
      <c r="AB644" s="270"/>
      <c r="AC644" s="270"/>
      <c r="AD644" s="270"/>
      <c r="AE644" s="270"/>
      <c r="AF644" s="270"/>
      <c r="AG644" s="270"/>
      <c r="AH644" s="270"/>
      <c r="AI644" s="270"/>
      <c r="AJ644" s="270"/>
      <c r="AK644" s="270"/>
      <c r="AL644" s="270"/>
      <c r="AM644" s="270"/>
      <c r="AN644" s="270"/>
      <c r="AO644" s="270"/>
      <c r="AP644" s="270"/>
      <c r="AQ644" s="270"/>
      <c r="AR644" s="270"/>
      <c r="AS644" s="270"/>
      <c r="AT644" s="270"/>
      <c r="AU644" s="270"/>
      <c r="AV644" s="270"/>
      <c r="AW644" s="270"/>
      <c r="AX644" s="270"/>
    </row>
    <row r="645" spans="1:50">
      <c r="A645" s="270"/>
      <c r="B645" s="270"/>
      <c r="C645" s="270"/>
      <c r="D645" s="270"/>
      <c r="E645" s="270"/>
      <c r="F645" s="270"/>
      <c r="G645" s="270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  <c r="X645" s="270"/>
      <c r="Y645" s="270"/>
      <c r="Z645" s="270"/>
      <c r="AA645" s="270"/>
      <c r="AB645" s="270"/>
      <c r="AC645" s="270"/>
      <c r="AD645" s="270"/>
      <c r="AE645" s="270"/>
      <c r="AF645" s="270"/>
      <c r="AG645" s="270"/>
      <c r="AH645" s="270"/>
      <c r="AI645" s="270"/>
      <c r="AJ645" s="270"/>
      <c r="AK645" s="270"/>
      <c r="AL645" s="270"/>
      <c r="AM645" s="270"/>
      <c r="AN645" s="270"/>
      <c r="AO645" s="270"/>
      <c r="AP645" s="270"/>
      <c r="AQ645" s="270"/>
      <c r="AR645" s="270"/>
      <c r="AS645" s="270"/>
      <c r="AT645" s="270"/>
      <c r="AU645" s="270"/>
      <c r="AV645" s="270"/>
      <c r="AW645" s="270"/>
      <c r="AX645" s="270"/>
    </row>
    <row r="646" spans="1:50">
      <c r="A646" s="270"/>
      <c r="B646" s="270"/>
      <c r="C646" s="270"/>
      <c r="D646" s="270"/>
      <c r="E646" s="270"/>
      <c r="F646" s="270"/>
      <c r="G646" s="270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  <c r="X646" s="270"/>
      <c r="Y646" s="270"/>
      <c r="Z646" s="270"/>
      <c r="AA646" s="270"/>
      <c r="AB646" s="270"/>
      <c r="AC646" s="270"/>
      <c r="AD646" s="270"/>
      <c r="AE646" s="270"/>
      <c r="AF646" s="270"/>
      <c r="AG646" s="270"/>
      <c r="AH646" s="270"/>
      <c r="AI646" s="270"/>
      <c r="AJ646" s="270"/>
      <c r="AK646" s="270"/>
      <c r="AL646" s="270"/>
      <c r="AM646" s="270"/>
      <c r="AN646" s="270"/>
      <c r="AO646" s="270"/>
      <c r="AP646" s="270"/>
      <c r="AQ646" s="270"/>
      <c r="AR646" s="270"/>
      <c r="AS646" s="270"/>
      <c r="AT646" s="270"/>
      <c r="AU646" s="270"/>
      <c r="AV646" s="270"/>
      <c r="AW646" s="270"/>
      <c r="AX646" s="270"/>
    </row>
    <row r="647" spans="1:50">
      <c r="A647" s="270"/>
      <c r="B647" s="270"/>
      <c r="C647" s="270"/>
      <c r="D647" s="270"/>
      <c r="E647" s="270"/>
      <c r="F647" s="270"/>
      <c r="G647" s="270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  <c r="X647" s="270"/>
      <c r="Y647" s="270"/>
      <c r="Z647" s="270"/>
      <c r="AA647" s="270"/>
      <c r="AB647" s="270"/>
      <c r="AC647" s="270"/>
      <c r="AD647" s="270"/>
      <c r="AE647" s="270"/>
      <c r="AF647" s="270"/>
      <c r="AG647" s="270"/>
      <c r="AH647" s="270"/>
      <c r="AI647" s="270"/>
      <c r="AJ647" s="270"/>
      <c r="AK647" s="270"/>
      <c r="AL647" s="270"/>
      <c r="AM647" s="270"/>
      <c r="AN647" s="270"/>
      <c r="AO647" s="270"/>
      <c r="AP647" s="270"/>
      <c r="AQ647" s="270"/>
      <c r="AR647" s="270"/>
      <c r="AS647" s="270"/>
      <c r="AT647" s="270"/>
      <c r="AU647" s="270"/>
      <c r="AV647" s="270"/>
      <c r="AW647" s="270"/>
      <c r="AX647" s="270"/>
    </row>
    <row r="648" spans="1:50">
      <c r="A648" s="270"/>
      <c r="B648" s="270"/>
      <c r="C648" s="270"/>
      <c r="D648" s="270"/>
      <c r="E648" s="270"/>
      <c r="F648" s="270"/>
      <c r="G648" s="270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  <c r="X648" s="270"/>
      <c r="Y648" s="270"/>
      <c r="Z648" s="270"/>
      <c r="AA648" s="270"/>
      <c r="AB648" s="270"/>
      <c r="AC648" s="270"/>
      <c r="AD648" s="270"/>
      <c r="AE648" s="270"/>
      <c r="AF648" s="270"/>
      <c r="AG648" s="270"/>
      <c r="AH648" s="270"/>
      <c r="AI648" s="270"/>
      <c r="AJ648" s="270"/>
      <c r="AK648" s="270"/>
      <c r="AL648" s="270"/>
      <c r="AM648" s="270"/>
      <c r="AN648" s="270"/>
      <c r="AO648" s="270"/>
      <c r="AP648" s="270"/>
      <c r="AQ648" s="270"/>
      <c r="AR648" s="270"/>
      <c r="AS648" s="270"/>
      <c r="AT648" s="270"/>
      <c r="AU648" s="270"/>
      <c r="AV648" s="270"/>
      <c r="AW648" s="270"/>
      <c r="AX648" s="270"/>
    </row>
    <row r="649" spans="1:50">
      <c r="A649" s="270"/>
      <c r="B649" s="270"/>
      <c r="C649" s="270"/>
      <c r="D649" s="270"/>
      <c r="E649" s="270"/>
      <c r="F649" s="270"/>
      <c r="G649" s="270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  <c r="X649" s="270"/>
      <c r="Y649" s="270"/>
      <c r="Z649" s="270"/>
      <c r="AA649" s="270"/>
      <c r="AB649" s="270"/>
      <c r="AC649" s="270"/>
      <c r="AD649" s="270"/>
      <c r="AE649" s="270"/>
      <c r="AF649" s="270"/>
      <c r="AG649" s="270"/>
      <c r="AH649" s="270"/>
      <c r="AI649" s="270"/>
      <c r="AJ649" s="270"/>
      <c r="AK649" s="270"/>
      <c r="AL649" s="270"/>
      <c r="AM649" s="270"/>
      <c r="AN649" s="270"/>
      <c r="AO649" s="270"/>
      <c r="AP649" s="270"/>
      <c r="AQ649" s="270"/>
      <c r="AR649" s="270"/>
      <c r="AS649" s="270"/>
      <c r="AT649" s="270"/>
      <c r="AU649" s="270"/>
      <c r="AV649" s="270"/>
      <c r="AW649" s="270"/>
      <c r="AX649" s="270"/>
    </row>
    <row r="650" spans="1:50">
      <c r="A650" s="270"/>
      <c r="B650" s="270"/>
      <c r="C650" s="270"/>
      <c r="D650" s="270"/>
      <c r="E650" s="270"/>
      <c r="F650" s="270"/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  <c r="X650" s="270"/>
      <c r="Y650" s="270"/>
      <c r="Z650" s="270"/>
      <c r="AA650" s="270"/>
      <c r="AB650" s="270"/>
      <c r="AC650" s="270"/>
      <c r="AD650" s="270"/>
      <c r="AE650" s="270"/>
      <c r="AF650" s="270"/>
      <c r="AG650" s="270"/>
      <c r="AH650" s="270"/>
      <c r="AI650" s="270"/>
      <c r="AJ650" s="270"/>
      <c r="AK650" s="270"/>
      <c r="AL650" s="270"/>
      <c r="AM650" s="270"/>
      <c r="AN650" s="270"/>
      <c r="AO650" s="270"/>
      <c r="AP650" s="270"/>
      <c r="AQ650" s="270"/>
      <c r="AR650" s="270"/>
      <c r="AS650" s="270"/>
      <c r="AT650" s="270"/>
      <c r="AU650" s="270"/>
      <c r="AV650" s="270"/>
      <c r="AW650" s="270"/>
      <c r="AX650" s="270"/>
    </row>
    <row r="651" spans="1:50">
      <c r="A651" s="270"/>
      <c r="B651" s="270"/>
      <c r="C651" s="270"/>
      <c r="D651" s="270"/>
      <c r="E651" s="270"/>
      <c r="F651" s="270"/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  <c r="X651" s="270"/>
      <c r="Y651" s="270"/>
      <c r="Z651" s="270"/>
      <c r="AA651" s="270"/>
      <c r="AB651" s="270"/>
      <c r="AC651" s="270"/>
      <c r="AD651" s="270"/>
      <c r="AE651" s="270"/>
      <c r="AF651" s="270"/>
      <c r="AG651" s="270"/>
      <c r="AH651" s="270"/>
      <c r="AI651" s="270"/>
      <c r="AJ651" s="270"/>
      <c r="AK651" s="270"/>
      <c r="AL651" s="270"/>
      <c r="AM651" s="270"/>
      <c r="AN651" s="270"/>
      <c r="AO651" s="270"/>
      <c r="AP651" s="270"/>
      <c r="AQ651" s="270"/>
      <c r="AR651" s="270"/>
      <c r="AS651" s="270"/>
      <c r="AT651" s="270"/>
      <c r="AU651" s="270"/>
      <c r="AV651" s="270"/>
      <c r="AW651" s="270"/>
      <c r="AX651" s="270"/>
    </row>
    <row r="652" spans="1:50">
      <c r="A652" s="270"/>
      <c r="B652" s="270"/>
      <c r="C652" s="270"/>
      <c r="D652" s="270"/>
      <c r="E652" s="270"/>
      <c r="F652" s="270"/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  <c r="X652" s="270"/>
      <c r="Y652" s="270"/>
      <c r="Z652" s="270"/>
      <c r="AA652" s="270"/>
      <c r="AB652" s="270"/>
      <c r="AC652" s="270"/>
      <c r="AD652" s="270"/>
      <c r="AE652" s="270"/>
      <c r="AF652" s="270"/>
      <c r="AG652" s="270"/>
      <c r="AH652" s="270"/>
      <c r="AI652" s="270"/>
      <c r="AJ652" s="270"/>
      <c r="AK652" s="270"/>
      <c r="AL652" s="270"/>
      <c r="AM652" s="270"/>
      <c r="AN652" s="270"/>
      <c r="AO652" s="270"/>
      <c r="AP652" s="270"/>
      <c r="AQ652" s="270"/>
      <c r="AR652" s="270"/>
      <c r="AS652" s="270"/>
      <c r="AT652" s="270"/>
      <c r="AU652" s="270"/>
      <c r="AV652" s="270"/>
      <c r="AW652" s="270"/>
      <c r="AX652" s="270"/>
    </row>
    <row r="653" spans="1:50">
      <c r="A653" s="270"/>
      <c r="B653" s="270"/>
      <c r="C653" s="270"/>
      <c r="D653" s="270"/>
      <c r="E653" s="270"/>
      <c r="F653" s="270"/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  <c r="X653" s="270"/>
      <c r="Y653" s="270"/>
      <c r="Z653" s="270"/>
      <c r="AA653" s="270"/>
      <c r="AB653" s="270"/>
      <c r="AC653" s="270"/>
      <c r="AD653" s="270"/>
      <c r="AE653" s="270"/>
      <c r="AF653" s="270"/>
      <c r="AG653" s="270"/>
      <c r="AH653" s="270"/>
      <c r="AI653" s="270"/>
      <c r="AJ653" s="270"/>
      <c r="AK653" s="270"/>
      <c r="AL653" s="270"/>
      <c r="AM653" s="270"/>
      <c r="AN653" s="270"/>
      <c r="AO653" s="270"/>
      <c r="AP653" s="270"/>
      <c r="AQ653" s="270"/>
      <c r="AR653" s="270"/>
      <c r="AS653" s="270"/>
      <c r="AT653" s="270"/>
      <c r="AU653" s="270"/>
      <c r="AV653" s="270"/>
      <c r="AW653" s="270"/>
      <c r="AX653" s="270"/>
    </row>
    <row r="654" spans="1:50">
      <c r="A654" s="270"/>
      <c r="B654" s="270"/>
      <c r="C654" s="270"/>
      <c r="D654" s="270"/>
      <c r="E654" s="270"/>
      <c r="F654" s="270"/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  <c r="X654" s="270"/>
      <c r="Y654" s="270"/>
      <c r="Z654" s="270"/>
      <c r="AA654" s="270"/>
      <c r="AB654" s="270"/>
      <c r="AC654" s="270"/>
      <c r="AD654" s="270"/>
      <c r="AE654" s="270"/>
      <c r="AF654" s="270"/>
      <c r="AG654" s="270"/>
      <c r="AH654" s="270"/>
      <c r="AI654" s="270"/>
      <c r="AJ654" s="270"/>
      <c r="AK654" s="270"/>
      <c r="AL654" s="270"/>
      <c r="AM654" s="270"/>
      <c r="AN654" s="270"/>
      <c r="AO654" s="270"/>
      <c r="AP654" s="270"/>
      <c r="AQ654" s="270"/>
      <c r="AR654" s="270"/>
      <c r="AS654" s="270"/>
      <c r="AT654" s="270"/>
      <c r="AU654" s="270"/>
      <c r="AV654" s="270"/>
      <c r="AW654" s="270"/>
      <c r="AX654" s="270"/>
    </row>
    <row r="655" spans="1:50">
      <c r="A655" s="270"/>
      <c r="B655" s="270"/>
      <c r="C655" s="270"/>
      <c r="D655" s="270"/>
      <c r="E655" s="270"/>
      <c r="F655" s="270"/>
      <c r="G655" s="270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  <c r="X655" s="270"/>
      <c r="Y655" s="270"/>
      <c r="Z655" s="270"/>
      <c r="AA655" s="270"/>
      <c r="AB655" s="270"/>
      <c r="AC655" s="270"/>
      <c r="AD655" s="270"/>
      <c r="AE655" s="270"/>
      <c r="AF655" s="270"/>
      <c r="AG655" s="270"/>
      <c r="AH655" s="270"/>
      <c r="AI655" s="270"/>
      <c r="AJ655" s="270"/>
      <c r="AK655" s="270"/>
      <c r="AL655" s="270"/>
      <c r="AM655" s="270"/>
      <c r="AN655" s="270"/>
      <c r="AO655" s="270"/>
      <c r="AP655" s="270"/>
      <c r="AQ655" s="270"/>
      <c r="AR655" s="270"/>
      <c r="AS655" s="270"/>
      <c r="AT655" s="270"/>
      <c r="AU655" s="270"/>
      <c r="AV655" s="270"/>
      <c r="AW655" s="270"/>
      <c r="AX655" s="270"/>
    </row>
    <row r="656" spans="1:50">
      <c r="A656" s="270"/>
      <c r="B656" s="270"/>
      <c r="C656" s="270"/>
      <c r="D656" s="270"/>
      <c r="E656" s="270"/>
      <c r="F656" s="270"/>
      <c r="G656" s="270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  <c r="X656" s="270"/>
      <c r="Y656" s="270"/>
      <c r="Z656" s="270"/>
      <c r="AA656" s="270"/>
      <c r="AB656" s="270"/>
      <c r="AC656" s="270"/>
      <c r="AD656" s="270"/>
      <c r="AE656" s="270"/>
      <c r="AF656" s="270"/>
      <c r="AG656" s="270"/>
      <c r="AH656" s="270"/>
      <c r="AI656" s="270"/>
      <c r="AJ656" s="270"/>
      <c r="AK656" s="270"/>
      <c r="AL656" s="270"/>
      <c r="AM656" s="270"/>
      <c r="AN656" s="270"/>
      <c r="AO656" s="270"/>
      <c r="AP656" s="270"/>
      <c r="AQ656" s="270"/>
      <c r="AR656" s="270"/>
      <c r="AS656" s="270"/>
      <c r="AT656" s="270"/>
      <c r="AU656" s="270"/>
      <c r="AV656" s="270"/>
      <c r="AW656" s="270"/>
      <c r="AX656" s="270"/>
    </row>
    <row r="657" spans="1:50">
      <c r="A657" s="270"/>
      <c r="B657" s="270"/>
      <c r="C657" s="270"/>
      <c r="D657" s="270"/>
      <c r="E657" s="270"/>
      <c r="F657" s="270"/>
      <c r="G657" s="270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  <c r="X657" s="270"/>
      <c r="Y657" s="270"/>
      <c r="Z657" s="270"/>
      <c r="AA657" s="270"/>
      <c r="AB657" s="270"/>
      <c r="AC657" s="270"/>
      <c r="AD657" s="270"/>
      <c r="AE657" s="270"/>
      <c r="AF657" s="270"/>
      <c r="AG657" s="270"/>
      <c r="AH657" s="270"/>
      <c r="AI657" s="270"/>
      <c r="AJ657" s="270"/>
      <c r="AK657" s="270"/>
      <c r="AL657" s="270"/>
      <c r="AM657" s="270"/>
      <c r="AN657" s="270"/>
      <c r="AO657" s="270"/>
      <c r="AP657" s="270"/>
      <c r="AQ657" s="270"/>
      <c r="AR657" s="270"/>
      <c r="AS657" s="270"/>
      <c r="AT657" s="270"/>
      <c r="AU657" s="270"/>
      <c r="AV657" s="270"/>
      <c r="AW657" s="270"/>
      <c r="AX657" s="270"/>
    </row>
    <row r="658" spans="1:50">
      <c r="A658" s="270"/>
      <c r="B658" s="270"/>
      <c r="C658" s="270"/>
      <c r="D658" s="270"/>
      <c r="E658" s="270"/>
      <c r="F658" s="270"/>
      <c r="G658" s="270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  <c r="X658" s="270"/>
      <c r="Y658" s="270"/>
      <c r="Z658" s="270"/>
      <c r="AA658" s="270"/>
      <c r="AB658" s="270"/>
      <c r="AC658" s="270"/>
      <c r="AD658" s="270"/>
      <c r="AE658" s="270"/>
      <c r="AF658" s="270"/>
      <c r="AG658" s="270"/>
      <c r="AH658" s="270"/>
      <c r="AI658" s="270"/>
      <c r="AJ658" s="270"/>
      <c r="AK658" s="270"/>
      <c r="AL658" s="270"/>
      <c r="AM658" s="270"/>
      <c r="AN658" s="270"/>
      <c r="AO658" s="270"/>
      <c r="AP658" s="270"/>
      <c r="AQ658" s="270"/>
      <c r="AR658" s="270"/>
      <c r="AS658" s="270"/>
      <c r="AT658" s="270"/>
      <c r="AU658" s="270"/>
      <c r="AV658" s="270"/>
      <c r="AW658" s="270"/>
      <c r="AX658" s="270"/>
    </row>
    <row r="659" spans="1:50">
      <c r="A659" s="270"/>
      <c r="B659" s="270"/>
      <c r="C659" s="270"/>
      <c r="D659" s="270"/>
      <c r="E659" s="270"/>
      <c r="F659" s="270"/>
      <c r="G659" s="270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  <c r="X659" s="270"/>
      <c r="Y659" s="270"/>
      <c r="Z659" s="270"/>
      <c r="AA659" s="270"/>
      <c r="AB659" s="270"/>
      <c r="AC659" s="270"/>
      <c r="AD659" s="270"/>
      <c r="AE659" s="270"/>
      <c r="AF659" s="270"/>
      <c r="AG659" s="270"/>
      <c r="AH659" s="270"/>
      <c r="AI659" s="270"/>
      <c r="AJ659" s="270"/>
      <c r="AK659" s="270"/>
      <c r="AL659" s="270"/>
      <c r="AM659" s="270"/>
      <c r="AN659" s="270"/>
      <c r="AO659" s="270"/>
      <c r="AP659" s="270"/>
      <c r="AQ659" s="270"/>
      <c r="AR659" s="270"/>
      <c r="AS659" s="270"/>
      <c r="AT659" s="270"/>
      <c r="AU659" s="270"/>
      <c r="AV659" s="270"/>
      <c r="AW659" s="270"/>
      <c r="AX659" s="270"/>
    </row>
    <row r="660" spans="1:50">
      <c r="A660" s="270"/>
      <c r="B660" s="270"/>
      <c r="C660" s="270"/>
      <c r="D660" s="270"/>
      <c r="E660" s="270"/>
      <c r="F660" s="270"/>
      <c r="G660" s="270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  <c r="X660" s="270"/>
      <c r="Y660" s="270"/>
      <c r="Z660" s="270"/>
      <c r="AA660" s="270"/>
      <c r="AB660" s="270"/>
      <c r="AC660" s="270"/>
      <c r="AD660" s="270"/>
      <c r="AE660" s="270"/>
      <c r="AF660" s="270"/>
      <c r="AG660" s="270"/>
      <c r="AH660" s="270"/>
      <c r="AI660" s="270"/>
      <c r="AJ660" s="270"/>
      <c r="AK660" s="270"/>
      <c r="AL660" s="270"/>
      <c r="AM660" s="270"/>
      <c r="AN660" s="270"/>
      <c r="AO660" s="270"/>
      <c r="AP660" s="270"/>
      <c r="AQ660" s="270"/>
      <c r="AR660" s="270"/>
      <c r="AS660" s="270"/>
      <c r="AT660" s="270"/>
      <c r="AU660" s="270"/>
      <c r="AV660" s="270"/>
      <c r="AW660" s="270"/>
      <c r="AX660" s="270"/>
    </row>
    <row r="661" spans="1:50">
      <c r="A661" s="270"/>
      <c r="B661" s="270"/>
      <c r="C661" s="270"/>
      <c r="D661" s="270"/>
      <c r="E661" s="270"/>
      <c r="F661" s="270"/>
      <c r="G661" s="270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  <c r="X661" s="270"/>
      <c r="Y661" s="270"/>
      <c r="Z661" s="270"/>
      <c r="AA661" s="270"/>
      <c r="AB661" s="270"/>
      <c r="AC661" s="270"/>
      <c r="AD661" s="270"/>
      <c r="AE661" s="270"/>
      <c r="AF661" s="270"/>
      <c r="AG661" s="270"/>
      <c r="AH661" s="270"/>
      <c r="AI661" s="270"/>
      <c r="AJ661" s="270"/>
      <c r="AK661" s="270"/>
      <c r="AL661" s="270"/>
      <c r="AM661" s="270"/>
      <c r="AN661" s="270"/>
      <c r="AO661" s="270"/>
      <c r="AP661" s="270"/>
      <c r="AQ661" s="270"/>
      <c r="AR661" s="270"/>
      <c r="AS661" s="270"/>
      <c r="AT661" s="270"/>
      <c r="AU661" s="270"/>
      <c r="AV661" s="270"/>
      <c r="AW661" s="270"/>
      <c r="AX661" s="270"/>
    </row>
    <row r="662" spans="1:50">
      <c r="A662" s="270"/>
      <c r="B662" s="270"/>
      <c r="C662" s="270"/>
      <c r="D662" s="270"/>
      <c r="E662" s="270"/>
      <c r="F662" s="270"/>
      <c r="G662" s="270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  <c r="X662" s="270"/>
      <c r="Y662" s="270"/>
      <c r="Z662" s="270"/>
      <c r="AA662" s="270"/>
      <c r="AB662" s="270"/>
      <c r="AC662" s="270"/>
      <c r="AD662" s="270"/>
      <c r="AE662" s="270"/>
      <c r="AF662" s="270"/>
      <c r="AG662" s="270"/>
      <c r="AH662" s="270"/>
      <c r="AI662" s="270"/>
      <c r="AJ662" s="270"/>
      <c r="AK662" s="270"/>
      <c r="AL662" s="270"/>
      <c r="AM662" s="270"/>
      <c r="AN662" s="270"/>
      <c r="AO662" s="270"/>
      <c r="AP662" s="270"/>
      <c r="AQ662" s="270"/>
      <c r="AR662" s="270"/>
      <c r="AS662" s="270"/>
      <c r="AT662" s="270"/>
      <c r="AU662" s="270"/>
      <c r="AV662" s="270"/>
      <c r="AW662" s="270"/>
      <c r="AX662" s="270"/>
    </row>
    <row r="663" spans="1:50">
      <c r="A663" s="270"/>
      <c r="B663" s="270"/>
      <c r="C663" s="270"/>
      <c r="D663" s="270"/>
      <c r="E663" s="270"/>
      <c r="F663" s="270"/>
      <c r="G663" s="270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  <c r="X663" s="270"/>
      <c r="Y663" s="270"/>
      <c r="Z663" s="270"/>
      <c r="AA663" s="270"/>
      <c r="AB663" s="270"/>
      <c r="AC663" s="270"/>
      <c r="AD663" s="270"/>
      <c r="AE663" s="270"/>
      <c r="AF663" s="270"/>
      <c r="AG663" s="270"/>
      <c r="AH663" s="270"/>
      <c r="AI663" s="270"/>
      <c r="AJ663" s="270"/>
      <c r="AK663" s="270"/>
      <c r="AL663" s="270"/>
      <c r="AM663" s="270"/>
      <c r="AN663" s="270"/>
      <c r="AO663" s="270"/>
      <c r="AP663" s="270"/>
      <c r="AQ663" s="270"/>
      <c r="AR663" s="270"/>
      <c r="AS663" s="270"/>
      <c r="AT663" s="270"/>
      <c r="AU663" s="270"/>
      <c r="AV663" s="270"/>
      <c r="AW663" s="270"/>
      <c r="AX663" s="270"/>
    </row>
    <row r="664" spans="1:50">
      <c r="A664" s="270"/>
      <c r="B664" s="270"/>
      <c r="C664" s="270"/>
      <c r="D664" s="270"/>
      <c r="E664" s="270"/>
      <c r="F664" s="270"/>
      <c r="G664" s="270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  <c r="X664" s="270"/>
      <c r="Y664" s="270"/>
      <c r="Z664" s="270"/>
      <c r="AA664" s="270"/>
      <c r="AB664" s="270"/>
      <c r="AC664" s="270"/>
      <c r="AD664" s="270"/>
      <c r="AE664" s="270"/>
      <c r="AF664" s="270"/>
      <c r="AG664" s="270"/>
      <c r="AH664" s="270"/>
      <c r="AI664" s="270"/>
      <c r="AJ664" s="270"/>
      <c r="AK664" s="270"/>
      <c r="AL664" s="270"/>
      <c r="AM664" s="270"/>
      <c r="AN664" s="270"/>
      <c r="AO664" s="270"/>
      <c r="AP664" s="270"/>
      <c r="AQ664" s="270"/>
      <c r="AR664" s="270"/>
      <c r="AS664" s="270"/>
      <c r="AT664" s="270"/>
      <c r="AU664" s="270"/>
      <c r="AV664" s="270"/>
      <c r="AW664" s="270"/>
      <c r="AX664" s="270"/>
    </row>
    <row r="665" spans="1:50">
      <c r="A665" s="270"/>
      <c r="B665" s="270"/>
      <c r="C665" s="270"/>
      <c r="D665" s="270"/>
      <c r="E665" s="270"/>
      <c r="F665" s="270"/>
      <c r="G665" s="270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  <c r="X665" s="270"/>
      <c r="Y665" s="270"/>
      <c r="Z665" s="270"/>
      <c r="AA665" s="270"/>
      <c r="AB665" s="270"/>
      <c r="AC665" s="270"/>
      <c r="AD665" s="270"/>
      <c r="AE665" s="270"/>
      <c r="AF665" s="270"/>
      <c r="AG665" s="270"/>
      <c r="AH665" s="270"/>
      <c r="AI665" s="270"/>
      <c r="AJ665" s="270"/>
      <c r="AK665" s="270"/>
      <c r="AL665" s="270"/>
      <c r="AM665" s="270"/>
      <c r="AN665" s="270"/>
      <c r="AO665" s="270"/>
      <c r="AP665" s="270"/>
      <c r="AQ665" s="270"/>
      <c r="AR665" s="270"/>
      <c r="AS665" s="270"/>
      <c r="AT665" s="270"/>
      <c r="AU665" s="270"/>
      <c r="AV665" s="270"/>
      <c r="AW665" s="270"/>
      <c r="AX665" s="270"/>
    </row>
    <row r="666" spans="1:50">
      <c r="A666" s="270"/>
      <c r="B666" s="270"/>
      <c r="C666" s="270"/>
      <c r="D666" s="270"/>
      <c r="E666" s="270"/>
      <c r="F666" s="270"/>
      <c r="G666" s="270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  <c r="X666" s="270"/>
      <c r="Y666" s="270"/>
      <c r="Z666" s="270"/>
      <c r="AA666" s="270"/>
      <c r="AB666" s="270"/>
      <c r="AC666" s="270"/>
      <c r="AD666" s="270"/>
      <c r="AE666" s="270"/>
      <c r="AF666" s="270"/>
      <c r="AG666" s="270"/>
      <c r="AH666" s="270"/>
      <c r="AI666" s="270"/>
      <c r="AJ666" s="270"/>
      <c r="AK666" s="270"/>
      <c r="AL666" s="270"/>
      <c r="AM666" s="270"/>
      <c r="AN666" s="270"/>
      <c r="AO666" s="270"/>
      <c r="AP666" s="270"/>
      <c r="AQ666" s="270"/>
      <c r="AR666" s="270"/>
      <c r="AS666" s="270"/>
      <c r="AT666" s="270"/>
      <c r="AU666" s="270"/>
      <c r="AV666" s="270"/>
      <c r="AW666" s="270"/>
      <c r="AX666" s="270"/>
    </row>
    <row r="667" spans="1:50">
      <c r="A667" s="270"/>
      <c r="B667" s="270"/>
      <c r="C667" s="270"/>
      <c r="D667" s="270"/>
      <c r="E667" s="270"/>
      <c r="F667" s="270"/>
      <c r="G667" s="270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  <c r="X667" s="270"/>
      <c r="Y667" s="270"/>
      <c r="Z667" s="270"/>
      <c r="AA667" s="270"/>
      <c r="AB667" s="270"/>
      <c r="AC667" s="270"/>
      <c r="AD667" s="270"/>
      <c r="AE667" s="270"/>
      <c r="AF667" s="270"/>
      <c r="AG667" s="270"/>
      <c r="AH667" s="270"/>
      <c r="AI667" s="270"/>
      <c r="AJ667" s="270"/>
      <c r="AK667" s="270"/>
      <c r="AL667" s="270"/>
      <c r="AM667" s="270"/>
      <c r="AN667" s="270"/>
      <c r="AO667" s="270"/>
      <c r="AP667" s="270"/>
      <c r="AQ667" s="270"/>
      <c r="AR667" s="270"/>
      <c r="AS667" s="270"/>
      <c r="AT667" s="270"/>
      <c r="AU667" s="270"/>
      <c r="AV667" s="270"/>
      <c r="AW667" s="270"/>
      <c r="AX667" s="270"/>
    </row>
    <row r="668" spans="1:50">
      <c r="A668" s="270"/>
      <c r="B668" s="270"/>
      <c r="C668" s="270"/>
      <c r="D668" s="270"/>
      <c r="E668" s="270"/>
      <c r="F668" s="270"/>
      <c r="G668" s="270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  <c r="X668" s="270"/>
      <c r="Y668" s="270"/>
      <c r="Z668" s="270"/>
      <c r="AA668" s="270"/>
      <c r="AB668" s="270"/>
      <c r="AC668" s="270"/>
      <c r="AD668" s="270"/>
      <c r="AE668" s="270"/>
      <c r="AF668" s="270"/>
      <c r="AG668" s="270"/>
      <c r="AH668" s="270"/>
      <c r="AI668" s="270"/>
      <c r="AJ668" s="270"/>
      <c r="AK668" s="270"/>
      <c r="AL668" s="270"/>
      <c r="AM668" s="270"/>
      <c r="AN668" s="270"/>
      <c r="AO668" s="270"/>
      <c r="AP668" s="270"/>
      <c r="AQ668" s="270"/>
      <c r="AR668" s="270"/>
      <c r="AS668" s="270"/>
      <c r="AT668" s="270"/>
      <c r="AU668" s="270"/>
      <c r="AV668" s="270"/>
      <c r="AW668" s="270"/>
      <c r="AX668" s="270"/>
    </row>
    <row r="669" spans="1:50">
      <c r="A669" s="270"/>
      <c r="B669" s="270"/>
      <c r="C669" s="270"/>
      <c r="D669" s="270"/>
      <c r="E669" s="270"/>
      <c r="F669" s="270"/>
      <c r="G669" s="270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  <c r="X669" s="270"/>
      <c r="Y669" s="270"/>
      <c r="Z669" s="270"/>
      <c r="AA669" s="270"/>
      <c r="AB669" s="270"/>
      <c r="AC669" s="270"/>
      <c r="AD669" s="270"/>
      <c r="AE669" s="270"/>
      <c r="AF669" s="270"/>
      <c r="AG669" s="270"/>
      <c r="AH669" s="270"/>
      <c r="AI669" s="270"/>
      <c r="AJ669" s="270"/>
      <c r="AK669" s="270"/>
      <c r="AL669" s="270"/>
      <c r="AM669" s="270"/>
      <c r="AN669" s="270"/>
      <c r="AO669" s="270"/>
      <c r="AP669" s="270"/>
      <c r="AQ669" s="270"/>
      <c r="AR669" s="270"/>
      <c r="AS669" s="270"/>
      <c r="AT669" s="270"/>
      <c r="AU669" s="270"/>
      <c r="AV669" s="270"/>
      <c r="AW669" s="270"/>
      <c r="AX669" s="270"/>
    </row>
    <row r="670" spans="1:50">
      <c r="A670" s="270"/>
      <c r="B670" s="270"/>
      <c r="C670" s="270"/>
      <c r="D670" s="270"/>
      <c r="E670" s="270"/>
      <c r="F670" s="270"/>
      <c r="G670" s="270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  <c r="X670" s="270"/>
      <c r="Y670" s="270"/>
      <c r="Z670" s="270"/>
      <c r="AA670" s="270"/>
      <c r="AB670" s="270"/>
      <c r="AC670" s="270"/>
      <c r="AD670" s="270"/>
      <c r="AE670" s="270"/>
      <c r="AF670" s="270"/>
      <c r="AG670" s="270"/>
      <c r="AH670" s="270"/>
      <c r="AI670" s="270"/>
      <c r="AJ670" s="270"/>
      <c r="AK670" s="270"/>
      <c r="AL670" s="270"/>
      <c r="AM670" s="270"/>
      <c r="AN670" s="270"/>
      <c r="AO670" s="270"/>
      <c r="AP670" s="270"/>
      <c r="AQ670" s="270"/>
      <c r="AR670" s="270"/>
      <c r="AS670" s="270"/>
      <c r="AT670" s="270"/>
      <c r="AU670" s="270"/>
      <c r="AV670" s="270"/>
      <c r="AW670" s="270"/>
      <c r="AX670" s="270"/>
    </row>
    <row r="671" spans="1:50">
      <c r="A671" s="270"/>
      <c r="B671" s="270"/>
      <c r="C671" s="270"/>
      <c r="D671" s="270"/>
      <c r="E671" s="270"/>
      <c r="F671" s="270"/>
      <c r="G671" s="270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  <c r="X671" s="270"/>
      <c r="Y671" s="270"/>
      <c r="Z671" s="270"/>
      <c r="AA671" s="270"/>
      <c r="AB671" s="270"/>
      <c r="AC671" s="270"/>
      <c r="AD671" s="270"/>
      <c r="AE671" s="270"/>
      <c r="AF671" s="270"/>
      <c r="AG671" s="270"/>
      <c r="AH671" s="270"/>
      <c r="AI671" s="270"/>
      <c r="AJ671" s="270"/>
      <c r="AK671" s="270"/>
      <c r="AL671" s="270"/>
      <c r="AM671" s="270"/>
      <c r="AN671" s="270"/>
      <c r="AO671" s="270"/>
      <c r="AP671" s="270"/>
      <c r="AQ671" s="270"/>
      <c r="AR671" s="270"/>
      <c r="AS671" s="270"/>
      <c r="AT671" s="270"/>
      <c r="AU671" s="270"/>
      <c r="AV671" s="270"/>
      <c r="AW671" s="270"/>
      <c r="AX671" s="270"/>
    </row>
    <row r="672" spans="1:50">
      <c r="A672" s="270"/>
      <c r="B672" s="270"/>
      <c r="C672" s="270"/>
      <c r="D672" s="270"/>
      <c r="E672" s="270"/>
      <c r="F672" s="270"/>
      <c r="G672" s="270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  <c r="X672" s="270"/>
      <c r="Y672" s="270"/>
      <c r="Z672" s="270"/>
      <c r="AA672" s="270"/>
      <c r="AB672" s="270"/>
      <c r="AC672" s="270"/>
      <c r="AD672" s="270"/>
      <c r="AE672" s="270"/>
      <c r="AF672" s="270"/>
      <c r="AG672" s="270"/>
      <c r="AH672" s="270"/>
      <c r="AI672" s="270"/>
      <c r="AJ672" s="270"/>
      <c r="AK672" s="270"/>
      <c r="AL672" s="270"/>
      <c r="AM672" s="270"/>
      <c r="AN672" s="270"/>
      <c r="AO672" s="270"/>
      <c r="AP672" s="270"/>
      <c r="AQ672" s="270"/>
      <c r="AR672" s="270"/>
      <c r="AS672" s="270"/>
      <c r="AT672" s="270"/>
      <c r="AU672" s="270"/>
      <c r="AV672" s="270"/>
      <c r="AW672" s="270"/>
      <c r="AX672" s="270"/>
    </row>
    <row r="673" spans="1:50">
      <c r="A673" s="270"/>
      <c r="B673" s="270"/>
      <c r="C673" s="270"/>
      <c r="D673" s="270"/>
      <c r="E673" s="270"/>
      <c r="F673" s="270"/>
      <c r="G673" s="270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  <c r="X673" s="270"/>
      <c r="Y673" s="270"/>
      <c r="Z673" s="270"/>
      <c r="AA673" s="270"/>
      <c r="AB673" s="270"/>
      <c r="AC673" s="270"/>
      <c r="AD673" s="270"/>
      <c r="AE673" s="270"/>
      <c r="AF673" s="270"/>
      <c r="AG673" s="270"/>
      <c r="AH673" s="270"/>
      <c r="AI673" s="270"/>
      <c r="AJ673" s="270"/>
      <c r="AK673" s="270"/>
      <c r="AL673" s="270"/>
      <c r="AM673" s="270"/>
      <c r="AN673" s="270"/>
      <c r="AO673" s="270"/>
      <c r="AP673" s="270"/>
      <c r="AQ673" s="270"/>
      <c r="AR673" s="270"/>
      <c r="AS673" s="270"/>
      <c r="AT673" s="270"/>
      <c r="AU673" s="270"/>
      <c r="AV673" s="270"/>
      <c r="AW673" s="270"/>
      <c r="AX673" s="270"/>
    </row>
    <row r="674" spans="1:50">
      <c r="A674" s="270"/>
      <c r="B674" s="270"/>
      <c r="C674" s="270"/>
      <c r="D674" s="270"/>
      <c r="E674" s="270"/>
      <c r="F674" s="270"/>
      <c r="G674" s="270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  <c r="X674" s="270"/>
      <c r="Y674" s="270"/>
      <c r="Z674" s="270"/>
      <c r="AA674" s="270"/>
      <c r="AB674" s="270"/>
      <c r="AC674" s="270"/>
      <c r="AD674" s="270"/>
      <c r="AE674" s="270"/>
      <c r="AF674" s="270"/>
      <c r="AG674" s="270"/>
      <c r="AH674" s="270"/>
      <c r="AI674" s="270"/>
      <c r="AJ674" s="270"/>
      <c r="AK674" s="270"/>
      <c r="AL674" s="270"/>
      <c r="AM674" s="270"/>
      <c r="AN674" s="270"/>
      <c r="AO674" s="270"/>
      <c r="AP674" s="270"/>
      <c r="AQ674" s="270"/>
      <c r="AR674" s="270"/>
      <c r="AS674" s="270"/>
      <c r="AT674" s="270"/>
      <c r="AU674" s="270"/>
      <c r="AV674" s="270"/>
      <c r="AW674" s="270"/>
      <c r="AX674" s="270"/>
    </row>
    <row r="675" spans="1:50">
      <c r="A675" s="270"/>
      <c r="B675" s="270"/>
      <c r="C675" s="270"/>
      <c r="D675" s="270"/>
      <c r="E675" s="270"/>
      <c r="F675" s="270"/>
      <c r="G675" s="270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  <c r="X675" s="270"/>
      <c r="Y675" s="270"/>
      <c r="Z675" s="270"/>
      <c r="AA675" s="270"/>
      <c r="AB675" s="270"/>
      <c r="AC675" s="270"/>
      <c r="AD675" s="270"/>
      <c r="AE675" s="270"/>
      <c r="AF675" s="270"/>
      <c r="AG675" s="270"/>
      <c r="AH675" s="270"/>
      <c r="AI675" s="270"/>
      <c r="AJ675" s="270"/>
      <c r="AK675" s="270"/>
      <c r="AL675" s="270"/>
      <c r="AM675" s="270"/>
      <c r="AN675" s="270"/>
      <c r="AO675" s="270"/>
      <c r="AP675" s="270"/>
      <c r="AQ675" s="270"/>
      <c r="AR675" s="270"/>
      <c r="AS675" s="270"/>
      <c r="AT675" s="270"/>
      <c r="AU675" s="270"/>
      <c r="AV675" s="270"/>
      <c r="AW675" s="270"/>
      <c r="AX675" s="270"/>
    </row>
    <row r="676" spans="1:50">
      <c r="A676" s="270"/>
      <c r="B676" s="270"/>
      <c r="C676" s="270"/>
      <c r="D676" s="270"/>
      <c r="E676" s="270"/>
      <c r="F676" s="270"/>
      <c r="G676" s="270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  <c r="X676" s="270"/>
      <c r="Y676" s="270"/>
      <c r="Z676" s="270"/>
      <c r="AA676" s="270"/>
      <c r="AB676" s="270"/>
      <c r="AC676" s="270"/>
      <c r="AD676" s="270"/>
      <c r="AE676" s="270"/>
      <c r="AF676" s="270"/>
      <c r="AG676" s="270"/>
      <c r="AH676" s="270"/>
      <c r="AI676" s="270"/>
      <c r="AJ676" s="270"/>
      <c r="AK676" s="270"/>
      <c r="AL676" s="270"/>
      <c r="AM676" s="270"/>
      <c r="AN676" s="270"/>
      <c r="AO676" s="270"/>
      <c r="AP676" s="270"/>
      <c r="AQ676" s="270"/>
      <c r="AR676" s="270"/>
      <c r="AS676" s="270"/>
      <c r="AT676" s="270"/>
      <c r="AU676" s="270"/>
      <c r="AV676" s="270"/>
      <c r="AW676" s="270"/>
      <c r="AX676" s="270"/>
    </row>
    <row r="677" spans="1:50">
      <c r="A677" s="270"/>
      <c r="B677" s="270"/>
      <c r="C677" s="270"/>
      <c r="D677" s="270"/>
      <c r="E677" s="270"/>
      <c r="F677" s="270"/>
      <c r="G677" s="270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  <c r="X677" s="270"/>
      <c r="Y677" s="270"/>
      <c r="Z677" s="270"/>
      <c r="AA677" s="270"/>
      <c r="AB677" s="270"/>
      <c r="AC677" s="270"/>
      <c r="AD677" s="270"/>
      <c r="AE677" s="270"/>
      <c r="AF677" s="270"/>
      <c r="AG677" s="270"/>
      <c r="AH677" s="270"/>
      <c r="AI677" s="270"/>
      <c r="AJ677" s="270"/>
      <c r="AK677" s="270"/>
      <c r="AL677" s="270"/>
      <c r="AM677" s="270"/>
      <c r="AN677" s="270"/>
      <c r="AO677" s="270"/>
      <c r="AP677" s="270"/>
      <c r="AQ677" s="270"/>
      <c r="AR677" s="270"/>
      <c r="AS677" s="270"/>
      <c r="AT677" s="270"/>
      <c r="AU677" s="270"/>
      <c r="AV677" s="270"/>
      <c r="AW677" s="270"/>
      <c r="AX677" s="270"/>
    </row>
    <row r="678" spans="1:50">
      <c r="A678" s="270"/>
      <c r="B678" s="270"/>
      <c r="C678" s="270"/>
      <c r="D678" s="270"/>
      <c r="E678" s="270"/>
      <c r="F678" s="270"/>
      <c r="G678" s="270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  <c r="X678" s="270"/>
      <c r="Y678" s="270"/>
      <c r="Z678" s="270"/>
      <c r="AA678" s="270"/>
      <c r="AB678" s="270"/>
      <c r="AC678" s="270"/>
      <c r="AD678" s="270"/>
      <c r="AE678" s="270"/>
      <c r="AF678" s="270"/>
      <c r="AG678" s="270"/>
      <c r="AH678" s="270"/>
      <c r="AI678" s="270"/>
      <c r="AJ678" s="270"/>
      <c r="AK678" s="270"/>
      <c r="AL678" s="270"/>
      <c r="AM678" s="270"/>
      <c r="AN678" s="270"/>
      <c r="AO678" s="270"/>
      <c r="AP678" s="270"/>
      <c r="AQ678" s="270"/>
      <c r="AR678" s="270"/>
      <c r="AS678" s="270"/>
      <c r="AT678" s="270"/>
      <c r="AU678" s="270"/>
      <c r="AV678" s="270"/>
      <c r="AW678" s="270"/>
      <c r="AX678" s="270"/>
    </row>
    <row r="679" spans="1:50">
      <c r="A679" s="270"/>
      <c r="B679" s="270"/>
      <c r="C679" s="270"/>
      <c r="D679" s="270"/>
      <c r="E679" s="270"/>
      <c r="F679" s="270"/>
      <c r="G679" s="270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  <c r="X679" s="270"/>
      <c r="Y679" s="270"/>
      <c r="Z679" s="270"/>
      <c r="AA679" s="270"/>
      <c r="AB679" s="270"/>
      <c r="AC679" s="270"/>
      <c r="AD679" s="270"/>
      <c r="AE679" s="270"/>
      <c r="AF679" s="270"/>
      <c r="AG679" s="270"/>
      <c r="AH679" s="270"/>
      <c r="AI679" s="270"/>
      <c r="AJ679" s="270"/>
      <c r="AK679" s="270"/>
      <c r="AL679" s="270"/>
      <c r="AM679" s="270"/>
      <c r="AN679" s="270"/>
      <c r="AO679" s="270"/>
      <c r="AP679" s="270"/>
      <c r="AQ679" s="270"/>
      <c r="AR679" s="270"/>
      <c r="AS679" s="270"/>
      <c r="AT679" s="270"/>
      <c r="AU679" s="270"/>
      <c r="AV679" s="270"/>
      <c r="AW679" s="270"/>
      <c r="AX679" s="270"/>
    </row>
    <row r="680" spans="1:50">
      <c r="A680" s="270"/>
      <c r="B680" s="270"/>
      <c r="C680" s="270"/>
      <c r="D680" s="270"/>
      <c r="E680" s="270"/>
      <c r="F680" s="270"/>
      <c r="G680" s="270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  <c r="X680" s="270"/>
      <c r="Y680" s="270"/>
      <c r="Z680" s="270"/>
      <c r="AA680" s="270"/>
      <c r="AB680" s="270"/>
      <c r="AC680" s="270"/>
      <c r="AD680" s="270"/>
      <c r="AE680" s="270"/>
      <c r="AF680" s="270"/>
      <c r="AG680" s="270"/>
      <c r="AH680" s="270"/>
      <c r="AI680" s="270"/>
      <c r="AJ680" s="270"/>
      <c r="AK680" s="270"/>
      <c r="AL680" s="270"/>
      <c r="AM680" s="270"/>
      <c r="AN680" s="270"/>
      <c r="AO680" s="270"/>
      <c r="AP680" s="270"/>
      <c r="AQ680" s="270"/>
      <c r="AR680" s="270"/>
      <c r="AS680" s="270"/>
      <c r="AT680" s="270"/>
      <c r="AU680" s="270"/>
      <c r="AV680" s="270"/>
      <c r="AW680" s="270"/>
      <c r="AX680" s="270"/>
    </row>
    <row r="681" spans="1:50">
      <c r="A681" s="270"/>
      <c r="B681" s="270"/>
      <c r="C681" s="270"/>
      <c r="D681" s="270"/>
      <c r="E681" s="270"/>
      <c r="F681" s="270"/>
      <c r="G681" s="270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  <c r="X681" s="270"/>
      <c r="Y681" s="270"/>
      <c r="Z681" s="270"/>
      <c r="AA681" s="270"/>
      <c r="AB681" s="270"/>
      <c r="AC681" s="270"/>
      <c r="AD681" s="270"/>
      <c r="AE681" s="270"/>
      <c r="AF681" s="270"/>
      <c r="AG681" s="270"/>
      <c r="AH681" s="270"/>
      <c r="AI681" s="270"/>
      <c r="AJ681" s="270"/>
      <c r="AK681" s="270"/>
      <c r="AL681" s="270"/>
      <c r="AM681" s="270"/>
      <c r="AN681" s="270"/>
      <c r="AO681" s="270"/>
      <c r="AP681" s="270"/>
      <c r="AQ681" s="270"/>
      <c r="AR681" s="270"/>
      <c r="AS681" s="270"/>
      <c r="AT681" s="270"/>
      <c r="AU681" s="270"/>
      <c r="AV681" s="270"/>
      <c r="AW681" s="270"/>
      <c r="AX681" s="270"/>
    </row>
    <row r="682" spans="1:50">
      <c r="A682" s="270"/>
      <c r="B682" s="270"/>
      <c r="C682" s="270"/>
      <c r="D682" s="270"/>
      <c r="E682" s="270"/>
      <c r="F682" s="270"/>
      <c r="G682" s="270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  <c r="X682" s="270"/>
      <c r="Y682" s="270"/>
      <c r="Z682" s="270"/>
      <c r="AA682" s="270"/>
      <c r="AB682" s="270"/>
      <c r="AC682" s="270"/>
      <c r="AD682" s="270"/>
      <c r="AE682" s="270"/>
      <c r="AF682" s="270"/>
      <c r="AG682" s="270"/>
      <c r="AH682" s="270"/>
      <c r="AI682" s="270"/>
      <c r="AJ682" s="270"/>
      <c r="AK682" s="270"/>
      <c r="AL682" s="270"/>
      <c r="AM682" s="270"/>
      <c r="AN682" s="270"/>
      <c r="AO682" s="270"/>
      <c r="AP682" s="270"/>
      <c r="AQ682" s="270"/>
      <c r="AR682" s="270"/>
      <c r="AS682" s="270"/>
      <c r="AT682" s="270"/>
      <c r="AU682" s="270"/>
      <c r="AV682" s="270"/>
      <c r="AW682" s="270"/>
      <c r="AX682" s="270"/>
    </row>
    <row r="683" spans="1:50">
      <c r="A683" s="270"/>
      <c r="B683" s="270"/>
      <c r="C683" s="270"/>
      <c r="D683" s="270"/>
      <c r="E683" s="270"/>
      <c r="F683" s="270"/>
      <c r="G683" s="270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  <c r="X683" s="270"/>
      <c r="Y683" s="270"/>
      <c r="Z683" s="270"/>
      <c r="AA683" s="270"/>
      <c r="AB683" s="270"/>
      <c r="AC683" s="270"/>
      <c r="AD683" s="270"/>
      <c r="AE683" s="270"/>
      <c r="AF683" s="270"/>
      <c r="AG683" s="270"/>
      <c r="AH683" s="270"/>
      <c r="AI683" s="270"/>
      <c r="AJ683" s="270"/>
      <c r="AK683" s="270"/>
      <c r="AL683" s="270"/>
      <c r="AM683" s="270"/>
      <c r="AN683" s="270"/>
      <c r="AO683" s="270"/>
      <c r="AP683" s="270"/>
      <c r="AQ683" s="270"/>
      <c r="AR683" s="270"/>
      <c r="AS683" s="270"/>
      <c r="AT683" s="270"/>
      <c r="AU683" s="270"/>
      <c r="AV683" s="270"/>
      <c r="AW683" s="270"/>
      <c r="AX683" s="270"/>
    </row>
    <row r="684" spans="1:50">
      <c r="A684" s="270"/>
      <c r="B684" s="270"/>
      <c r="C684" s="270"/>
      <c r="D684" s="270"/>
      <c r="E684" s="270"/>
      <c r="F684" s="270"/>
      <c r="G684" s="270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  <c r="X684" s="270"/>
      <c r="Y684" s="270"/>
      <c r="Z684" s="270"/>
      <c r="AA684" s="270"/>
      <c r="AB684" s="270"/>
      <c r="AC684" s="270"/>
      <c r="AD684" s="270"/>
      <c r="AE684" s="270"/>
      <c r="AF684" s="270"/>
      <c r="AG684" s="270"/>
      <c r="AH684" s="270"/>
      <c r="AI684" s="270"/>
      <c r="AJ684" s="270"/>
      <c r="AK684" s="270"/>
      <c r="AL684" s="270"/>
      <c r="AM684" s="270"/>
      <c r="AN684" s="270"/>
      <c r="AO684" s="270"/>
      <c r="AP684" s="270"/>
      <c r="AQ684" s="270"/>
      <c r="AR684" s="270"/>
      <c r="AS684" s="270"/>
      <c r="AT684" s="270"/>
      <c r="AU684" s="270"/>
      <c r="AV684" s="270"/>
      <c r="AW684" s="270"/>
      <c r="AX684" s="270"/>
    </row>
    <row r="685" spans="1:50">
      <c r="A685" s="270"/>
      <c r="B685" s="270"/>
      <c r="C685" s="270"/>
      <c r="D685" s="270"/>
      <c r="E685" s="270"/>
      <c r="F685" s="270"/>
      <c r="G685" s="270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  <c r="X685" s="270"/>
      <c r="Y685" s="270"/>
      <c r="Z685" s="270"/>
      <c r="AA685" s="270"/>
      <c r="AB685" s="270"/>
      <c r="AC685" s="270"/>
      <c r="AD685" s="270"/>
      <c r="AE685" s="270"/>
      <c r="AF685" s="270"/>
      <c r="AG685" s="270"/>
      <c r="AH685" s="270"/>
      <c r="AI685" s="270"/>
      <c r="AJ685" s="270"/>
      <c r="AK685" s="270"/>
      <c r="AL685" s="270"/>
      <c r="AM685" s="270"/>
      <c r="AN685" s="270"/>
      <c r="AO685" s="270"/>
      <c r="AP685" s="270"/>
      <c r="AQ685" s="270"/>
      <c r="AR685" s="270"/>
      <c r="AS685" s="270"/>
      <c r="AT685" s="270"/>
      <c r="AU685" s="270"/>
      <c r="AV685" s="270"/>
      <c r="AW685" s="270"/>
      <c r="AX685" s="270"/>
    </row>
    <row r="686" spans="1:50">
      <c r="A686" s="270"/>
      <c r="B686" s="270"/>
      <c r="C686" s="270"/>
      <c r="D686" s="270"/>
      <c r="E686" s="270"/>
      <c r="F686" s="270"/>
      <c r="G686" s="270"/>
      <c r="H686" s="270"/>
      <c r="I686" s="270"/>
      <c r="J686" s="270"/>
      <c r="K686" s="270"/>
      <c r="L686" s="270"/>
      <c r="M686" s="270"/>
      <c r="N686" s="270"/>
      <c r="O686" s="270"/>
      <c r="P686" s="270"/>
      <c r="Q686" s="270"/>
      <c r="R686" s="270"/>
      <c r="S686" s="270"/>
      <c r="T686" s="270"/>
      <c r="U686" s="270"/>
      <c r="V686" s="270"/>
      <c r="W686" s="270"/>
      <c r="X686" s="270"/>
      <c r="Y686" s="270"/>
      <c r="Z686" s="270"/>
      <c r="AA686" s="270"/>
      <c r="AB686" s="270"/>
      <c r="AC686" s="270"/>
      <c r="AD686" s="270"/>
      <c r="AE686" s="270"/>
      <c r="AF686" s="270"/>
      <c r="AG686" s="270"/>
      <c r="AH686" s="270"/>
      <c r="AI686" s="270"/>
      <c r="AJ686" s="270"/>
      <c r="AK686" s="270"/>
      <c r="AL686" s="270"/>
      <c r="AM686" s="270"/>
      <c r="AN686" s="270"/>
      <c r="AO686" s="270"/>
      <c r="AP686" s="270"/>
      <c r="AQ686" s="270"/>
      <c r="AR686" s="270"/>
      <c r="AS686" s="270"/>
      <c r="AT686" s="270"/>
      <c r="AU686" s="270"/>
      <c r="AV686" s="270"/>
      <c r="AW686" s="270"/>
      <c r="AX686" s="270"/>
    </row>
    <row r="687" spans="1:50">
      <c r="A687" s="270"/>
      <c r="B687" s="270"/>
      <c r="C687" s="270"/>
      <c r="D687" s="270"/>
      <c r="E687" s="270"/>
      <c r="F687" s="270"/>
      <c r="G687" s="270"/>
      <c r="H687" s="270"/>
      <c r="I687" s="270"/>
      <c r="J687" s="270"/>
      <c r="K687" s="270"/>
      <c r="L687" s="270"/>
      <c r="M687" s="270"/>
      <c r="N687" s="270"/>
      <c r="O687" s="270"/>
      <c r="P687" s="270"/>
      <c r="Q687" s="270"/>
      <c r="R687" s="270"/>
      <c r="S687" s="270"/>
      <c r="T687" s="270"/>
      <c r="U687" s="270"/>
      <c r="V687" s="270"/>
      <c r="W687" s="270"/>
      <c r="X687" s="270"/>
      <c r="Y687" s="270"/>
      <c r="Z687" s="270"/>
      <c r="AA687" s="270"/>
      <c r="AB687" s="270"/>
      <c r="AC687" s="270"/>
      <c r="AD687" s="270"/>
      <c r="AE687" s="270"/>
      <c r="AF687" s="270"/>
      <c r="AG687" s="270"/>
      <c r="AH687" s="270"/>
      <c r="AI687" s="270"/>
      <c r="AJ687" s="270"/>
      <c r="AK687" s="270"/>
      <c r="AL687" s="270"/>
      <c r="AM687" s="270"/>
      <c r="AN687" s="270"/>
      <c r="AO687" s="270"/>
      <c r="AP687" s="270"/>
      <c r="AQ687" s="270"/>
      <c r="AR687" s="270"/>
      <c r="AS687" s="270"/>
      <c r="AT687" s="270"/>
      <c r="AU687" s="270"/>
      <c r="AV687" s="270"/>
      <c r="AW687" s="270"/>
      <c r="AX687" s="270"/>
    </row>
    <row r="688" spans="1:50">
      <c r="A688" s="270"/>
      <c r="B688" s="270"/>
      <c r="C688" s="270"/>
      <c r="D688" s="270"/>
      <c r="E688" s="270"/>
      <c r="F688" s="270"/>
      <c r="G688" s="270"/>
      <c r="H688" s="270"/>
      <c r="I688" s="270"/>
      <c r="J688" s="270"/>
      <c r="K688" s="270"/>
      <c r="L688" s="270"/>
      <c r="M688" s="270"/>
      <c r="N688" s="270"/>
      <c r="O688" s="270"/>
      <c r="P688" s="270"/>
      <c r="Q688" s="270"/>
      <c r="R688" s="270"/>
      <c r="S688" s="270"/>
      <c r="T688" s="270"/>
      <c r="U688" s="270"/>
      <c r="V688" s="270"/>
      <c r="W688" s="270"/>
      <c r="X688" s="270"/>
      <c r="Y688" s="270"/>
      <c r="Z688" s="270"/>
      <c r="AA688" s="270"/>
      <c r="AB688" s="270"/>
      <c r="AC688" s="270"/>
      <c r="AD688" s="270"/>
      <c r="AE688" s="270"/>
      <c r="AF688" s="270"/>
      <c r="AG688" s="270"/>
      <c r="AH688" s="270"/>
      <c r="AI688" s="270"/>
      <c r="AJ688" s="270"/>
      <c r="AK688" s="270"/>
      <c r="AL688" s="270"/>
      <c r="AM688" s="270"/>
      <c r="AN688" s="270"/>
      <c r="AO688" s="270"/>
      <c r="AP688" s="270"/>
      <c r="AQ688" s="270"/>
      <c r="AR688" s="270"/>
      <c r="AS688" s="270"/>
      <c r="AT688" s="270"/>
      <c r="AU688" s="270"/>
      <c r="AV688" s="270"/>
      <c r="AW688" s="270"/>
      <c r="AX688" s="270"/>
    </row>
    <row r="689" spans="1:50">
      <c r="A689" s="270"/>
      <c r="B689" s="270"/>
      <c r="C689" s="270"/>
      <c r="D689" s="270"/>
      <c r="E689" s="270"/>
      <c r="F689" s="270"/>
      <c r="G689" s="270"/>
      <c r="H689" s="270"/>
      <c r="I689" s="270"/>
      <c r="J689" s="270"/>
      <c r="K689" s="270"/>
      <c r="L689" s="270"/>
      <c r="M689" s="270"/>
      <c r="N689" s="270"/>
      <c r="O689" s="270"/>
      <c r="P689" s="270"/>
      <c r="Q689" s="270"/>
      <c r="R689" s="270"/>
      <c r="S689" s="270"/>
      <c r="T689" s="270"/>
      <c r="U689" s="270"/>
      <c r="V689" s="270"/>
      <c r="W689" s="270"/>
      <c r="X689" s="270"/>
      <c r="Y689" s="270"/>
      <c r="Z689" s="270"/>
      <c r="AA689" s="270"/>
      <c r="AB689" s="270"/>
      <c r="AC689" s="270"/>
      <c r="AD689" s="270"/>
      <c r="AE689" s="270"/>
      <c r="AF689" s="270"/>
      <c r="AG689" s="270"/>
      <c r="AH689" s="270"/>
      <c r="AI689" s="270"/>
      <c r="AJ689" s="270"/>
      <c r="AK689" s="270"/>
      <c r="AL689" s="270"/>
      <c r="AM689" s="270"/>
      <c r="AN689" s="270"/>
      <c r="AO689" s="270"/>
      <c r="AP689" s="270"/>
      <c r="AQ689" s="270"/>
      <c r="AR689" s="270"/>
      <c r="AS689" s="270"/>
      <c r="AT689" s="270"/>
      <c r="AU689" s="270"/>
      <c r="AV689" s="270"/>
      <c r="AW689" s="270"/>
      <c r="AX689" s="270"/>
    </row>
    <row r="690" spans="1:50">
      <c r="A690" s="270"/>
      <c r="B690" s="270"/>
      <c r="C690" s="270"/>
      <c r="D690" s="270"/>
      <c r="E690" s="270"/>
      <c r="F690" s="270"/>
      <c r="G690" s="270"/>
      <c r="H690" s="270"/>
      <c r="I690" s="270"/>
      <c r="J690" s="270"/>
      <c r="K690" s="270"/>
      <c r="L690" s="270"/>
      <c r="M690" s="270"/>
      <c r="N690" s="270"/>
      <c r="O690" s="270"/>
      <c r="P690" s="270"/>
      <c r="Q690" s="270"/>
      <c r="R690" s="270"/>
      <c r="S690" s="270"/>
      <c r="T690" s="270"/>
      <c r="U690" s="270"/>
      <c r="V690" s="270"/>
      <c r="W690" s="270"/>
      <c r="X690" s="270"/>
      <c r="Y690" s="270"/>
      <c r="Z690" s="270"/>
      <c r="AA690" s="270"/>
      <c r="AB690" s="270"/>
      <c r="AC690" s="270"/>
      <c r="AD690" s="270"/>
      <c r="AE690" s="270"/>
      <c r="AF690" s="270"/>
      <c r="AG690" s="270"/>
      <c r="AH690" s="270"/>
      <c r="AI690" s="270"/>
      <c r="AJ690" s="270"/>
      <c r="AK690" s="270"/>
      <c r="AL690" s="270"/>
      <c r="AM690" s="270"/>
      <c r="AN690" s="270"/>
      <c r="AO690" s="270"/>
      <c r="AP690" s="270"/>
      <c r="AQ690" s="270"/>
      <c r="AR690" s="270"/>
      <c r="AS690" s="270"/>
      <c r="AT690" s="270"/>
      <c r="AU690" s="270"/>
      <c r="AV690" s="270"/>
      <c r="AW690" s="270"/>
      <c r="AX690" s="270"/>
    </row>
  </sheetData>
  <mergeCells count="54">
    <mergeCell ref="M8:Z8"/>
    <mergeCell ref="M11:Y11"/>
    <mergeCell ref="M13:O13"/>
    <mergeCell ref="P13:R13"/>
    <mergeCell ref="C16:C23"/>
    <mergeCell ref="F19:Y20"/>
    <mergeCell ref="J21:J23"/>
    <mergeCell ref="K21:K23"/>
    <mergeCell ref="L21:L23"/>
    <mergeCell ref="R21:R23"/>
    <mergeCell ref="I21:I23"/>
    <mergeCell ref="M21:M23"/>
    <mergeCell ref="N21:N23"/>
    <mergeCell ref="O21:O23"/>
    <mergeCell ref="P21:P23"/>
    <mergeCell ref="Q21:Q23"/>
    <mergeCell ref="B20:B23"/>
    <mergeCell ref="D21:D23"/>
    <mergeCell ref="F21:F23"/>
    <mergeCell ref="G21:G23"/>
    <mergeCell ref="H21:H23"/>
    <mergeCell ref="AD21:AD23"/>
    <mergeCell ref="S21:S23"/>
    <mergeCell ref="T21:T23"/>
    <mergeCell ref="U21:U23"/>
    <mergeCell ref="V21:V23"/>
    <mergeCell ref="W21:W23"/>
    <mergeCell ref="X21:X23"/>
    <mergeCell ref="Y21:Y23"/>
    <mergeCell ref="Z21:Z23"/>
    <mergeCell ref="AA21:AA23"/>
    <mergeCell ref="AB21:AB23"/>
    <mergeCell ref="AC21:AC23"/>
    <mergeCell ref="AF21:AF23"/>
    <mergeCell ref="AG21:AG23"/>
    <mergeCell ref="AH21:AH23"/>
    <mergeCell ref="AI21:AI23"/>
    <mergeCell ref="AJ21:AJ23"/>
    <mergeCell ref="AW21:AW23"/>
    <mergeCell ref="AX21:AX23"/>
    <mergeCell ref="A109:Y109"/>
    <mergeCell ref="AQ21:AQ23"/>
    <mergeCell ref="AR21:AR23"/>
    <mergeCell ref="AS21:AS23"/>
    <mergeCell ref="AT21:AT23"/>
    <mergeCell ref="AU21:AU23"/>
    <mergeCell ref="AV21:AV23"/>
    <mergeCell ref="AK21:AK23"/>
    <mergeCell ref="AL21:AL23"/>
    <mergeCell ref="AM21:AM23"/>
    <mergeCell ref="AN21:AN23"/>
    <mergeCell ref="AO21:AO23"/>
    <mergeCell ref="AP21:AP23"/>
    <mergeCell ref="AE21:AE23"/>
  </mergeCells>
  <pageMargins left="0.98425196850393704" right="0.39370078740157483" top="0.39370078740157483" bottom="0.39370078740157483" header="0.31496062992125984" footer="0.31496062992125984"/>
  <pageSetup paperSize="9" scale="30" orientation="portrait" r:id="rId1"/>
  <headerFooter alignWithMargins="0"/>
  <rowBreaks count="2" manualBreakCount="2">
    <brk id="93" max="25" man="1"/>
    <brk id="119" max="49" man="1"/>
  </rowBreaks>
  <colBreaks count="1" manualBreakCount="1">
    <brk id="27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19" zoomScaleNormal="100" workbookViewId="0">
      <selection activeCell="M49" sqref="M49"/>
    </sheetView>
  </sheetViews>
  <sheetFormatPr defaultRowHeight="15"/>
  <cols>
    <col min="2" max="2" width="7.7109375" customWidth="1"/>
    <col min="3" max="3" width="3.42578125" customWidth="1"/>
    <col min="4" max="4" width="9.140625" hidden="1" customWidth="1"/>
    <col min="5" max="5" width="32.7109375" customWidth="1"/>
    <col min="6" max="6" width="17.28515625" customWidth="1"/>
    <col min="7" max="7" width="7.42578125" customWidth="1"/>
    <col min="8" max="8" width="6.42578125" customWidth="1"/>
    <col min="9" max="9" width="4.85546875" customWidth="1"/>
    <col min="10" max="10" width="5" customWidth="1"/>
    <col min="12" max="12" width="18.42578125" customWidth="1"/>
  </cols>
  <sheetData>
    <row r="1" spans="1:15" ht="20.25">
      <c r="A1" s="68"/>
      <c r="B1" s="68"/>
      <c r="C1" s="68"/>
      <c r="D1" s="68"/>
      <c r="E1" s="68"/>
      <c r="F1" s="68"/>
      <c r="K1" s="508" t="s">
        <v>10</v>
      </c>
      <c r="L1" s="508"/>
      <c r="M1" s="508"/>
      <c r="N1" s="508"/>
      <c r="O1" s="68"/>
    </row>
    <row r="2" spans="1:15" ht="21" customHeight="1">
      <c r="A2" s="511" t="s">
        <v>153</v>
      </c>
      <c r="B2" s="511"/>
      <c r="C2" s="511"/>
      <c r="D2" s="511"/>
      <c r="E2" s="511"/>
      <c r="F2" s="514"/>
      <c r="G2" s="514"/>
      <c r="H2" s="514"/>
      <c r="I2" s="514"/>
      <c r="J2" s="514"/>
      <c r="K2" s="508" t="s">
        <v>122</v>
      </c>
      <c r="L2" s="508"/>
      <c r="M2" s="508"/>
      <c r="N2" s="508"/>
      <c r="O2" s="68"/>
    </row>
    <row r="3" spans="1:15" ht="20.100000000000001" customHeight="1">
      <c r="A3" s="511" t="s">
        <v>123</v>
      </c>
      <c r="B3" s="511"/>
      <c r="C3" s="511"/>
      <c r="D3" s="511"/>
      <c r="E3" s="511"/>
      <c r="F3" s="510"/>
      <c r="G3" s="510"/>
      <c r="H3" s="510"/>
      <c r="I3" s="510"/>
      <c r="J3" s="510"/>
      <c r="K3" s="508" t="s">
        <v>124</v>
      </c>
      <c r="L3" s="508"/>
      <c r="M3" s="508"/>
      <c r="N3" s="508"/>
      <c r="O3" s="68"/>
    </row>
    <row r="4" spans="1:15" ht="17.25" customHeight="1">
      <c r="A4" s="512"/>
      <c r="B4" s="512"/>
      <c r="C4" s="512"/>
      <c r="D4" s="512"/>
      <c r="E4" s="512"/>
      <c r="F4" s="136"/>
      <c r="G4" s="136"/>
      <c r="H4" s="136"/>
      <c r="I4" s="136"/>
      <c r="J4" s="136"/>
      <c r="K4" s="147"/>
      <c r="L4" s="147"/>
      <c r="M4" s="147"/>
      <c r="N4" s="147"/>
      <c r="O4" s="68"/>
    </row>
    <row r="5" spans="1:15" ht="20.100000000000001" customHeight="1">
      <c r="A5" s="512" t="s">
        <v>154</v>
      </c>
      <c r="B5" s="512"/>
      <c r="C5" s="512"/>
      <c r="D5" s="512"/>
      <c r="E5" s="512"/>
      <c r="F5" s="69"/>
      <c r="K5" s="508" t="s">
        <v>155</v>
      </c>
      <c r="L5" s="508"/>
      <c r="M5" s="508"/>
      <c r="N5" s="508"/>
      <c r="O5" s="508"/>
    </row>
    <row r="6" spans="1:15" ht="20.100000000000001" customHeight="1">
      <c r="A6" s="508" t="s">
        <v>196</v>
      </c>
      <c r="B6" s="508"/>
      <c r="C6" s="508"/>
      <c r="D6" s="508"/>
      <c r="E6" s="508"/>
      <c r="F6" s="523"/>
      <c r="G6" s="523"/>
      <c r="H6" s="523"/>
      <c r="I6" s="523"/>
      <c r="J6" s="118"/>
      <c r="K6" s="524" t="s">
        <v>196</v>
      </c>
      <c r="L6" s="524"/>
      <c r="M6" s="524"/>
      <c r="N6" s="524"/>
      <c r="O6" s="68"/>
    </row>
    <row r="7" spans="1:15" ht="23.25" customHeight="1">
      <c r="A7" s="513"/>
      <c r="B7" s="513"/>
      <c r="C7" s="135"/>
      <c r="D7" s="68"/>
      <c r="E7" s="68"/>
      <c r="F7" s="522"/>
      <c r="G7" s="522"/>
      <c r="H7" s="522"/>
      <c r="I7" s="522"/>
      <c r="K7" s="513"/>
      <c r="L7" s="513"/>
      <c r="M7" s="513"/>
      <c r="N7" s="513"/>
      <c r="O7" s="68"/>
    </row>
    <row r="8" spans="1:15" ht="18" customHeight="1">
      <c r="A8" s="511" t="s">
        <v>153</v>
      </c>
      <c r="B8" s="511"/>
      <c r="C8" s="511"/>
      <c r="D8" s="511"/>
      <c r="E8" s="511"/>
      <c r="F8" s="138"/>
      <c r="G8" s="138"/>
      <c r="H8" s="138"/>
      <c r="I8" s="138"/>
      <c r="K8" s="135"/>
      <c r="L8" s="135"/>
      <c r="M8" s="135"/>
      <c r="N8" s="135"/>
      <c r="O8" s="68"/>
    </row>
    <row r="9" spans="1:15" ht="18" customHeight="1">
      <c r="A9" s="511" t="s">
        <v>125</v>
      </c>
      <c r="B9" s="511"/>
      <c r="C9" s="511"/>
      <c r="D9" s="511"/>
      <c r="E9" s="511"/>
      <c r="F9" s="138"/>
      <c r="G9" s="138"/>
      <c r="H9" s="138"/>
      <c r="I9" s="138"/>
      <c r="K9" s="135"/>
      <c r="L9" s="135"/>
      <c r="M9" s="135"/>
      <c r="N9" s="135"/>
      <c r="O9" s="68"/>
    </row>
    <row r="10" spans="1:15" ht="18" customHeight="1">
      <c r="A10" s="512"/>
      <c r="B10" s="512"/>
      <c r="C10" s="512"/>
      <c r="D10" s="512"/>
      <c r="E10" s="512"/>
      <c r="F10" s="138"/>
      <c r="G10" s="138"/>
      <c r="H10" s="138"/>
      <c r="I10" s="138"/>
      <c r="K10" s="135"/>
      <c r="L10" s="135"/>
      <c r="M10" s="135"/>
      <c r="N10" s="135"/>
      <c r="O10" s="68"/>
    </row>
    <row r="11" spans="1:15" ht="18" customHeight="1">
      <c r="A11" s="512" t="s">
        <v>154</v>
      </c>
      <c r="B11" s="512"/>
      <c r="C11" s="512"/>
      <c r="D11" s="512"/>
      <c r="E11" s="512"/>
      <c r="F11" s="138"/>
      <c r="G11" s="138"/>
      <c r="H11" s="138"/>
      <c r="I11" s="138"/>
      <c r="K11" s="135"/>
      <c r="L11" s="135"/>
      <c r="M11" s="135"/>
      <c r="N11" s="135"/>
      <c r="O11" s="68"/>
    </row>
    <row r="12" spans="1:15" ht="18" customHeight="1">
      <c r="A12" s="508" t="s">
        <v>196</v>
      </c>
      <c r="B12" s="508"/>
      <c r="C12" s="508"/>
      <c r="D12" s="508"/>
      <c r="E12" s="508"/>
      <c r="F12" s="138"/>
      <c r="G12" s="138"/>
      <c r="H12" s="138"/>
      <c r="I12" s="138"/>
      <c r="K12" s="135"/>
      <c r="L12" s="135"/>
      <c r="M12" s="135"/>
      <c r="N12" s="135"/>
      <c r="O12" s="68"/>
    </row>
    <row r="13" spans="1:15" ht="18" customHeight="1">
      <c r="A13" s="135"/>
      <c r="B13" s="135"/>
      <c r="C13" s="135"/>
      <c r="D13" s="68"/>
      <c r="E13" s="68"/>
      <c r="F13" s="138"/>
      <c r="G13" s="138"/>
      <c r="H13" s="138"/>
      <c r="I13" s="138"/>
      <c r="K13" s="135"/>
      <c r="L13" s="135"/>
      <c r="M13" s="135"/>
      <c r="N13" s="135"/>
      <c r="O13" s="68"/>
    </row>
    <row r="14" spans="1:15" ht="21" customHeight="1">
      <c r="A14" s="511" t="s">
        <v>153</v>
      </c>
      <c r="B14" s="511"/>
      <c r="C14" s="511"/>
      <c r="D14" s="511"/>
      <c r="E14" s="511"/>
      <c r="F14" s="138"/>
      <c r="G14" s="138"/>
      <c r="H14" s="138"/>
      <c r="I14" s="138"/>
      <c r="K14" s="135"/>
      <c r="L14" s="135"/>
      <c r="M14" s="135"/>
      <c r="N14" s="135"/>
      <c r="O14" s="68"/>
    </row>
    <row r="15" spans="1:15" ht="18" customHeight="1">
      <c r="A15" s="511" t="s">
        <v>126</v>
      </c>
      <c r="B15" s="511"/>
      <c r="C15" s="511"/>
      <c r="D15" s="511"/>
      <c r="E15" s="511"/>
      <c r="F15" s="138"/>
      <c r="G15" s="138"/>
      <c r="H15" s="138"/>
      <c r="I15" s="138"/>
      <c r="K15" s="135"/>
      <c r="L15" s="135"/>
      <c r="M15" s="135"/>
      <c r="N15" s="135"/>
      <c r="O15" s="68"/>
    </row>
    <row r="16" spans="1:15" ht="18" customHeight="1">
      <c r="A16" s="512"/>
      <c r="B16" s="512"/>
      <c r="C16" s="512"/>
      <c r="D16" s="512"/>
      <c r="E16" s="512"/>
      <c r="F16" s="138"/>
      <c r="G16" s="138"/>
      <c r="H16" s="138"/>
      <c r="I16" s="138"/>
      <c r="K16" s="135"/>
      <c r="L16" s="135"/>
      <c r="M16" s="135"/>
      <c r="N16" s="135"/>
      <c r="O16" s="68"/>
    </row>
    <row r="17" spans="1:15" ht="18" customHeight="1">
      <c r="A17" s="512" t="s">
        <v>154</v>
      </c>
      <c r="B17" s="512"/>
      <c r="C17" s="512"/>
      <c r="D17" s="512"/>
      <c r="E17" s="512"/>
      <c r="F17" s="138"/>
      <c r="G17" s="138"/>
      <c r="H17" s="138"/>
      <c r="I17" s="138"/>
      <c r="K17" s="135"/>
      <c r="L17" s="135"/>
      <c r="M17" s="135"/>
      <c r="N17" s="135"/>
      <c r="O17" s="68"/>
    </row>
    <row r="18" spans="1:15" ht="18" customHeight="1">
      <c r="A18" s="508" t="s">
        <v>196</v>
      </c>
      <c r="B18" s="508"/>
      <c r="C18" s="508"/>
      <c r="D18" s="508"/>
      <c r="E18" s="508"/>
      <c r="F18" s="138"/>
      <c r="G18" s="138"/>
      <c r="H18" s="138"/>
      <c r="I18" s="138"/>
      <c r="K18" s="135"/>
      <c r="L18" s="135"/>
      <c r="M18" s="135"/>
      <c r="N18" s="135"/>
      <c r="O18" s="68"/>
    </row>
    <row r="19" spans="1:15" ht="18" customHeight="1">
      <c r="A19" s="135"/>
      <c r="B19" s="135"/>
      <c r="C19" s="135"/>
      <c r="D19" s="68"/>
      <c r="E19" s="68"/>
      <c r="F19" s="138"/>
      <c r="G19" s="138"/>
      <c r="H19" s="138"/>
      <c r="I19" s="138"/>
      <c r="K19" s="135"/>
      <c r="L19" s="135"/>
      <c r="M19" s="135"/>
      <c r="N19" s="135"/>
      <c r="O19" s="68"/>
    </row>
    <row r="20" spans="1:15" ht="18" customHeight="1">
      <c r="A20" s="511" t="s">
        <v>153</v>
      </c>
      <c r="B20" s="511"/>
      <c r="C20" s="511"/>
      <c r="D20" s="511"/>
      <c r="E20" s="511"/>
      <c r="F20" s="138"/>
      <c r="G20" s="138"/>
      <c r="H20" s="138"/>
      <c r="I20" s="138"/>
      <c r="K20" s="135"/>
      <c r="L20" s="135"/>
      <c r="M20" s="135"/>
      <c r="N20" s="135"/>
      <c r="O20" s="68"/>
    </row>
    <row r="21" spans="1:15" ht="18" customHeight="1">
      <c r="A21" s="511" t="s">
        <v>158</v>
      </c>
      <c r="B21" s="511"/>
      <c r="C21" s="511"/>
      <c r="D21" s="511"/>
      <c r="E21" s="511"/>
      <c r="F21" s="138"/>
      <c r="G21" s="138"/>
      <c r="H21" s="138"/>
      <c r="I21" s="138"/>
      <c r="K21" s="135"/>
      <c r="L21" s="135"/>
      <c r="M21" s="135"/>
      <c r="N21" s="135"/>
      <c r="O21" s="68"/>
    </row>
    <row r="22" spans="1:15" ht="18" customHeight="1">
      <c r="A22" s="520" t="s">
        <v>15</v>
      </c>
      <c r="B22" s="520"/>
      <c r="C22" s="520"/>
      <c r="D22" s="520"/>
      <c r="E22" s="520"/>
      <c r="F22" s="138"/>
      <c r="G22" s="138"/>
      <c r="H22" s="138"/>
      <c r="I22" s="138"/>
      <c r="K22" s="135"/>
      <c r="L22" s="135"/>
      <c r="M22" s="135"/>
      <c r="N22" s="135"/>
      <c r="O22" s="68"/>
    </row>
    <row r="23" spans="1:15" ht="18" customHeight="1">
      <c r="A23" s="512" t="s">
        <v>154</v>
      </c>
      <c r="B23" s="512"/>
      <c r="C23" s="512"/>
      <c r="D23" s="512"/>
      <c r="E23" s="512"/>
      <c r="F23" s="138"/>
      <c r="G23" s="138"/>
      <c r="H23" s="138"/>
      <c r="I23" s="138"/>
      <c r="K23" s="135"/>
      <c r="L23" s="135"/>
      <c r="M23" s="135"/>
      <c r="N23" s="135"/>
      <c r="O23" s="68"/>
    </row>
    <row r="24" spans="1:15" ht="18" customHeight="1">
      <c r="A24" s="508" t="s">
        <v>196</v>
      </c>
      <c r="B24" s="508"/>
      <c r="C24" s="508"/>
      <c r="D24" s="508"/>
      <c r="E24" s="508"/>
      <c r="F24" s="138"/>
      <c r="G24" s="138"/>
      <c r="H24" s="138"/>
      <c r="I24" s="138"/>
      <c r="K24" s="135"/>
      <c r="L24" s="135"/>
      <c r="M24" s="135"/>
      <c r="N24" s="135"/>
      <c r="O24" s="68"/>
    </row>
    <row r="25" spans="1:15" ht="18" customHeight="1">
      <c r="A25" s="135"/>
      <c r="B25" s="135"/>
      <c r="C25" s="135"/>
      <c r="D25" s="68"/>
      <c r="E25" s="68"/>
      <c r="F25" s="138"/>
      <c r="G25" s="138"/>
      <c r="H25" s="138"/>
      <c r="I25" s="138"/>
      <c r="K25" s="135"/>
      <c r="L25" s="135"/>
      <c r="M25" s="135"/>
      <c r="N25" s="135"/>
      <c r="O25" s="68"/>
    </row>
    <row r="26" spans="1:15" ht="12.75" customHeight="1">
      <c r="B26" s="69"/>
      <c r="C26" s="69"/>
      <c r="D26" s="69"/>
      <c r="E26" s="69"/>
      <c r="F26" s="69"/>
      <c r="K26" s="507"/>
      <c r="L26" s="507"/>
      <c r="M26" s="507"/>
      <c r="N26" s="507"/>
    </row>
    <row r="27" spans="1:15" hidden="1">
      <c r="A27" s="510"/>
      <c r="B27" s="510"/>
      <c r="C27" s="510"/>
      <c r="D27" s="510"/>
      <c r="E27" s="69"/>
    </row>
    <row r="28" spans="1:15" ht="37.5" customHeight="1">
      <c r="A28" s="521"/>
      <c r="B28" s="521"/>
      <c r="C28" s="521"/>
      <c r="D28" s="521"/>
      <c r="E28" s="516" t="s">
        <v>11</v>
      </c>
      <c r="F28" s="516"/>
      <c r="G28" s="516"/>
      <c r="H28" s="516"/>
      <c r="I28" s="516"/>
      <c r="J28" s="516"/>
      <c r="K28" s="516"/>
      <c r="L28" s="516"/>
      <c r="M28" s="144"/>
    </row>
    <row r="29" spans="1:15" ht="14.25" customHeight="1">
      <c r="A29" s="517"/>
      <c r="B29" s="517"/>
      <c r="C29" s="517"/>
      <c r="D29" s="517"/>
      <c r="E29" s="517"/>
      <c r="F29" s="144"/>
      <c r="G29" s="144"/>
      <c r="H29" s="144"/>
      <c r="I29" s="144"/>
      <c r="J29" s="144"/>
      <c r="K29" s="144"/>
      <c r="L29" s="144"/>
      <c r="M29" s="144"/>
    </row>
    <row r="30" spans="1:15" ht="30.75" customHeight="1">
      <c r="A30" s="519"/>
      <c r="B30" s="519"/>
      <c r="C30" s="519"/>
      <c r="D30" s="519"/>
      <c r="E30" s="516" t="s">
        <v>12</v>
      </c>
      <c r="F30" s="516"/>
      <c r="G30" s="516"/>
      <c r="H30" s="516"/>
      <c r="I30" s="516"/>
      <c r="J30" s="516"/>
      <c r="K30" s="516"/>
      <c r="L30" s="516"/>
      <c r="M30" s="144"/>
    </row>
    <row r="31" spans="1:15" ht="21" customHeight="1">
      <c r="A31" s="516"/>
      <c r="B31" s="516"/>
      <c r="C31" s="145"/>
      <c r="D31" s="146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5" ht="39.75" customHeight="1">
      <c r="A32" s="517"/>
      <c r="B32" s="517"/>
      <c r="C32" s="517"/>
      <c r="D32" s="517"/>
      <c r="E32" s="516" t="s">
        <v>13</v>
      </c>
      <c r="F32" s="516"/>
      <c r="G32" s="516"/>
      <c r="H32" s="516"/>
      <c r="I32" s="516"/>
      <c r="J32" s="516"/>
      <c r="K32" s="516"/>
      <c r="L32" s="516"/>
      <c r="M32" s="144"/>
    </row>
    <row r="33" spans="1:15" ht="20.25" customHeight="1">
      <c r="A33" s="510"/>
      <c r="B33" s="510"/>
      <c r="C33" s="510"/>
      <c r="D33" s="510"/>
    </row>
    <row r="34" spans="1:15" ht="22.5" customHeight="1">
      <c r="A34" s="514"/>
      <c r="B34" s="514"/>
      <c r="C34" s="514"/>
      <c r="D34" s="514"/>
      <c r="E34" s="518" t="s">
        <v>14</v>
      </c>
      <c r="F34" s="518"/>
      <c r="G34" s="518"/>
      <c r="H34" s="518"/>
      <c r="I34" s="518"/>
      <c r="J34" s="518"/>
      <c r="K34" s="518"/>
      <c r="L34" s="518"/>
    </row>
    <row r="35" spans="1:15" ht="18.75" customHeight="1">
      <c r="A35" s="507"/>
      <c r="B35" s="507"/>
      <c r="C35" s="507"/>
      <c r="D35" s="507"/>
      <c r="E35" s="148"/>
      <c r="F35" s="143"/>
      <c r="G35" s="143"/>
      <c r="H35" s="143"/>
      <c r="I35" s="143"/>
      <c r="J35" s="143"/>
      <c r="K35" s="143"/>
      <c r="L35" s="143"/>
    </row>
    <row r="36" spans="1:15" ht="30.75" customHeight="1">
      <c r="A36" s="510"/>
      <c r="B36" s="510"/>
      <c r="C36" s="510"/>
      <c r="D36" s="510"/>
      <c r="E36" s="515" t="s">
        <v>197</v>
      </c>
      <c r="F36" s="515"/>
      <c r="G36" s="515"/>
      <c r="H36" s="515"/>
      <c r="I36" s="515"/>
      <c r="J36" s="515"/>
      <c r="K36" s="515"/>
      <c r="L36" s="515"/>
    </row>
    <row r="37" spans="1:15">
      <c r="A37" s="507"/>
      <c r="B37" s="507"/>
      <c r="C37" s="507"/>
      <c r="D37" s="507"/>
    </row>
    <row r="38" spans="1:15" ht="18.75" customHeight="1">
      <c r="A38" s="510"/>
      <c r="B38" s="510"/>
      <c r="C38" s="510"/>
      <c r="D38" s="510"/>
      <c r="E38" s="68"/>
      <c r="F38" s="68"/>
      <c r="G38" s="68"/>
      <c r="H38" s="68"/>
      <c r="J38" s="514"/>
      <c r="K38" s="514"/>
      <c r="L38" s="514"/>
      <c r="M38" s="514"/>
    </row>
    <row r="39" spans="1:15" ht="20.25">
      <c r="A39" s="513"/>
      <c r="B39" s="513"/>
      <c r="C39" s="513"/>
      <c r="D39" s="513"/>
      <c r="E39" s="513"/>
      <c r="F39" s="68"/>
      <c r="G39" s="68"/>
      <c r="H39" s="68"/>
      <c r="J39" s="509" t="s">
        <v>153</v>
      </c>
      <c r="K39" s="509"/>
      <c r="L39" s="509"/>
      <c r="M39" s="509"/>
      <c r="N39" s="509"/>
      <c r="O39" s="509"/>
    </row>
    <row r="40" spans="1:15" ht="20.25">
      <c r="A40" s="511" t="s">
        <v>153</v>
      </c>
      <c r="B40" s="511"/>
      <c r="C40" s="511"/>
      <c r="D40" s="511"/>
      <c r="E40" s="511"/>
      <c r="F40" s="69"/>
      <c r="G40" s="69"/>
      <c r="H40" s="69"/>
      <c r="J40" s="509" t="s">
        <v>129</v>
      </c>
      <c r="K40" s="509"/>
      <c r="L40" s="509"/>
      <c r="M40" s="509"/>
      <c r="N40" s="509"/>
      <c r="O40" s="509"/>
    </row>
    <row r="41" spans="1:15" ht="20.25">
      <c r="A41" s="511" t="s">
        <v>128</v>
      </c>
      <c r="B41" s="511"/>
      <c r="C41" s="511"/>
      <c r="D41" s="511"/>
      <c r="E41" s="511"/>
      <c r="F41" s="69"/>
      <c r="G41" s="69"/>
      <c r="H41" s="69"/>
      <c r="J41" s="507"/>
      <c r="K41" s="507"/>
      <c r="L41" s="507"/>
      <c r="M41" s="507"/>
      <c r="N41" s="507"/>
      <c r="O41" s="507"/>
    </row>
    <row r="42" spans="1:15" ht="16.5" customHeight="1">
      <c r="A42" s="511" t="s">
        <v>159</v>
      </c>
      <c r="B42" s="511"/>
      <c r="C42" s="511"/>
      <c r="D42" s="511"/>
      <c r="E42" s="511"/>
      <c r="F42" s="68"/>
      <c r="G42" s="68"/>
      <c r="H42" s="68"/>
      <c r="J42" s="507" t="s">
        <v>328</v>
      </c>
      <c r="K42" s="507"/>
      <c r="L42" s="507"/>
      <c r="M42" s="507"/>
      <c r="N42" s="507"/>
      <c r="O42" s="507"/>
    </row>
    <row r="43" spans="1:15" ht="19.5" customHeight="1">
      <c r="A43" s="512" t="s">
        <v>154</v>
      </c>
      <c r="B43" s="512"/>
      <c r="C43" s="512"/>
      <c r="D43" s="512"/>
      <c r="E43" s="512"/>
      <c r="F43" s="69"/>
      <c r="G43" s="69"/>
      <c r="H43" s="69"/>
      <c r="J43" s="508" t="s">
        <v>196</v>
      </c>
      <c r="K43" s="508"/>
      <c r="L43" s="508"/>
      <c r="M43" s="508"/>
      <c r="N43" s="508"/>
      <c r="O43" s="508"/>
    </row>
    <row r="44" spans="1:15" ht="20.25">
      <c r="A44" s="508" t="s">
        <v>196</v>
      </c>
      <c r="B44" s="508"/>
      <c r="C44" s="508"/>
      <c r="D44" s="508"/>
      <c r="E44" s="508"/>
      <c r="F44" s="69"/>
      <c r="G44" s="69"/>
      <c r="H44" s="69"/>
      <c r="I44" s="70"/>
      <c r="J44" s="510"/>
      <c r="K44" s="510"/>
      <c r="L44" s="510"/>
      <c r="M44" s="510"/>
    </row>
    <row r="45" spans="1:15" ht="15.75">
      <c r="A45" s="510"/>
      <c r="B45" s="510"/>
      <c r="C45" s="510"/>
      <c r="D45" s="510"/>
      <c r="E45" s="70"/>
      <c r="F45" s="70"/>
      <c r="G45" s="525"/>
      <c r="H45" s="525"/>
      <c r="I45" s="525"/>
      <c r="J45" s="525"/>
      <c r="K45" s="70"/>
      <c r="L45" s="70"/>
    </row>
    <row r="46" spans="1:15" ht="15.75">
      <c r="G46" s="70"/>
      <c r="H46" s="70"/>
      <c r="I46" s="70"/>
      <c r="J46" s="70"/>
      <c r="K46" s="70"/>
      <c r="L46" s="70"/>
      <c r="M46" s="70"/>
      <c r="N46" s="70"/>
    </row>
    <row r="48" spans="1:15" ht="20.25">
      <c r="A48" s="511" t="s">
        <v>153</v>
      </c>
      <c r="B48" s="511"/>
      <c r="C48" s="511"/>
      <c r="D48" s="511"/>
      <c r="E48" s="511"/>
    </row>
    <row r="49" spans="1:5" ht="20.25">
      <c r="A49" s="511" t="s">
        <v>127</v>
      </c>
      <c r="B49" s="511"/>
      <c r="C49" s="511"/>
      <c r="D49" s="511"/>
      <c r="E49" s="511"/>
    </row>
    <row r="50" spans="1:5" ht="20.25">
      <c r="A50" s="520"/>
      <c r="B50" s="520"/>
      <c r="C50" s="520"/>
      <c r="D50" s="520"/>
      <c r="E50" s="520"/>
    </row>
    <row r="51" spans="1:5" ht="20.25">
      <c r="A51" s="512" t="s">
        <v>154</v>
      </c>
      <c r="B51" s="512"/>
      <c r="C51" s="512"/>
      <c r="D51" s="512"/>
      <c r="E51" s="512"/>
    </row>
    <row r="52" spans="1:5" ht="20.25">
      <c r="A52" s="508" t="s">
        <v>196</v>
      </c>
      <c r="B52" s="508"/>
      <c r="C52" s="508"/>
      <c r="D52" s="508"/>
      <c r="E52" s="508"/>
    </row>
    <row r="68" spans="6:9">
      <c r="F68" s="507" t="s">
        <v>15</v>
      </c>
      <c r="G68" s="507"/>
      <c r="H68" s="507"/>
      <c r="I68" s="507"/>
    </row>
  </sheetData>
  <mergeCells count="70">
    <mergeCell ref="A43:E43"/>
    <mergeCell ref="J44:M44"/>
    <mergeCell ref="A45:D45"/>
    <mergeCell ref="G45:J45"/>
    <mergeCell ref="A44:E44"/>
    <mergeCell ref="J43:O43"/>
    <mergeCell ref="A40:E40"/>
    <mergeCell ref="A41:E41"/>
    <mergeCell ref="J40:O40"/>
    <mergeCell ref="J41:O41"/>
    <mergeCell ref="J42:O42"/>
    <mergeCell ref="A42:E42"/>
    <mergeCell ref="A37:D37"/>
    <mergeCell ref="A38:D38"/>
    <mergeCell ref="J38:M38"/>
    <mergeCell ref="A39:E39"/>
    <mergeCell ref="J39:O39"/>
    <mergeCell ref="A33:D33"/>
    <mergeCell ref="A34:D34"/>
    <mergeCell ref="E34:L34"/>
    <mergeCell ref="A35:D35"/>
    <mergeCell ref="A36:D36"/>
    <mergeCell ref="E36:L36"/>
    <mergeCell ref="A29:E29"/>
    <mergeCell ref="A30:D30"/>
    <mergeCell ref="E30:L30"/>
    <mergeCell ref="A31:B31"/>
    <mergeCell ref="A32:D32"/>
    <mergeCell ref="E32:L32"/>
    <mergeCell ref="A7:B7"/>
    <mergeCell ref="F7:I7"/>
    <mergeCell ref="K7:N7"/>
    <mergeCell ref="K26:N26"/>
    <mergeCell ref="A27:D27"/>
    <mergeCell ref="A17:E17"/>
    <mergeCell ref="A18:E18"/>
    <mergeCell ref="A20:E20"/>
    <mergeCell ref="A21:E21"/>
    <mergeCell ref="A22:E22"/>
    <mergeCell ref="A23:E23"/>
    <mergeCell ref="A24:E24"/>
    <mergeCell ref="A28:D28"/>
    <mergeCell ref="E28:L28"/>
    <mergeCell ref="A4:E4"/>
    <mergeCell ref="A5:E5"/>
    <mergeCell ref="K5:O5"/>
    <mergeCell ref="A6:E6"/>
    <mergeCell ref="F6:I6"/>
    <mergeCell ref="K6:N6"/>
    <mergeCell ref="A8:E8"/>
    <mergeCell ref="A9:E9"/>
    <mergeCell ref="A10:E10"/>
    <mergeCell ref="A11:E11"/>
    <mergeCell ref="A12:E12"/>
    <mergeCell ref="A14:E14"/>
    <mergeCell ref="A15:E15"/>
    <mergeCell ref="A16:E16"/>
    <mergeCell ref="K1:N1"/>
    <mergeCell ref="A2:E2"/>
    <mergeCell ref="F2:J2"/>
    <mergeCell ref="K2:N2"/>
    <mergeCell ref="A3:E3"/>
    <mergeCell ref="F3:J3"/>
    <mergeCell ref="K3:N3"/>
    <mergeCell ref="F68:I68"/>
    <mergeCell ref="A48:E48"/>
    <mergeCell ref="A49:E49"/>
    <mergeCell ref="A50:E50"/>
    <mergeCell ref="A51:E51"/>
    <mergeCell ref="A52:E5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1"/>
  <sheetViews>
    <sheetView zoomScaleNormal="100" workbookViewId="0">
      <selection activeCell="A10" sqref="A10"/>
    </sheetView>
  </sheetViews>
  <sheetFormatPr defaultRowHeight="15"/>
  <cols>
    <col min="1" max="1" width="131.7109375" customWidth="1"/>
  </cols>
  <sheetData>
    <row r="1" spans="1:6" ht="47.25" customHeight="1">
      <c r="A1" s="21" t="s">
        <v>19</v>
      </c>
    </row>
    <row r="2" spans="1:6" ht="0.75" customHeight="1">
      <c r="A2" s="19" t="s">
        <v>17</v>
      </c>
    </row>
    <row r="3" spans="1:6" ht="66" customHeight="1">
      <c r="A3" s="20" t="s">
        <v>18</v>
      </c>
      <c r="C3" s="4"/>
      <c r="D3" s="4"/>
      <c r="E3" s="4"/>
      <c r="F3" s="4"/>
    </row>
    <row r="4" spans="1:6" ht="72.75" customHeight="1">
      <c r="A4" s="20" t="s">
        <v>218</v>
      </c>
    </row>
    <row r="5" spans="1:6" ht="77.25" customHeight="1">
      <c r="A5" s="20" t="s">
        <v>216</v>
      </c>
    </row>
    <row r="6" spans="1:6" ht="84.75" customHeight="1">
      <c r="A6" s="20" t="s">
        <v>217</v>
      </c>
    </row>
    <row r="7" spans="1:6" ht="83.25" customHeight="1">
      <c r="A7" s="20" t="s">
        <v>135</v>
      </c>
    </row>
    <row r="8" spans="1:6" ht="69" customHeight="1">
      <c r="A8" s="20" t="s">
        <v>213</v>
      </c>
    </row>
    <row r="9" spans="1:6" ht="66.75" customHeight="1">
      <c r="A9" s="20" t="s">
        <v>214</v>
      </c>
    </row>
    <row r="10" spans="1:6" ht="53.25" customHeight="1">
      <c r="A10" s="129" t="s">
        <v>215</v>
      </c>
    </row>
    <row r="11" spans="1:6" ht="38.25" customHeight="1"/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Normal="100" workbookViewId="0">
      <selection activeCell="E42" sqref="E42:H42"/>
    </sheetView>
  </sheetViews>
  <sheetFormatPr defaultRowHeight="15"/>
  <cols>
    <col min="3" max="3" width="4.140625" customWidth="1"/>
    <col min="4" max="4" width="9.140625" hidden="1" customWidth="1"/>
    <col min="5" max="5" width="32.5703125" customWidth="1"/>
    <col min="6" max="6" width="17.140625" customWidth="1"/>
    <col min="7" max="7" width="7.42578125" customWidth="1"/>
    <col min="8" max="8" width="6.42578125" customWidth="1"/>
    <col min="9" max="9" width="6.5703125" customWidth="1"/>
    <col min="10" max="10" width="7.5703125" customWidth="1"/>
    <col min="12" max="12" width="18.42578125" customWidth="1"/>
  </cols>
  <sheetData>
    <row r="1" spans="1:15" ht="20.25">
      <c r="A1" s="68"/>
      <c r="B1" s="68"/>
      <c r="C1" s="68"/>
      <c r="D1" s="68"/>
      <c r="E1" s="68"/>
      <c r="F1" s="68"/>
      <c r="K1" s="508" t="s">
        <v>10</v>
      </c>
      <c r="L1" s="508"/>
      <c r="M1" s="508"/>
      <c r="N1" s="508"/>
      <c r="O1" s="68"/>
    </row>
    <row r="2" spans="1:15" ht="21" customHeight="1">
      <c r="A2" s="511" t="s">
        <v>153</v>
      </c>
      <c r="B2" s="511"/>
      <c r="C2" s="511"/>
      <c r="D2" s="511"/>
      <c r="E2" s="511"/>
      <c r="F2" s="514"/>
      <c r="G2" s="514"/>
      <c r="H2" s="514"/>
      <c r="I2" s="514"/>
      <c r="J2" s="514"/>
      <c r="K2" s="508" t="s">
        <v>122</v>
      </c>
      <c r="L2" s="508"/>
      <c r="M2" s="508"/>
      <c r="N2" s="508"/>
      <c r="O2" s="68"/>
    </row>
    <row r="3" spans="1:15" ht="20.100000000000001" customHeight="1">
      <c r="A3" s="511" t="s">
        <v>300</v>
      </c>
      <c r="B3" s="511"/>
      <c r="C3" s="511"/>
      <c r="D3" s="511"/>
      <c r="E3" s="511"/>
      <c r="F3" s="510"/>
      <c r="G3" s="510"/>
      <c r="H3" s="510"/>
      <c r="I3" s="510"/>
      <c r="J3" s="510"/>
      <c r="K3" s="508" t="s">
        <v>124</v>
      </c>
      <c r="L3" s="508"/>
      <c r="M3" s="508"/>
      <c r="N3" s="508"/>
      <c r="O3" s="68"/>
    </row>
    <row r="4" spans="1:15" ht="17.25" customHeight="1">
      <c r="A4" s="511"/>
      <c r="B4" s="511"/>
      <c r="C4" s="511"/>
      <c r="D4" s="511"/>
      <c r="E4" s="511"/>
      <c r="F4" s="119"/>
      <c r="G4" s="119"/>
      <c r="H4" s="119"/>
      <c r="I4" s="119"/>
      <c r="J4" s="119"/>
      <c r="K4" s="147"/>
      <c r="L4" s="147"/>
      <c r="M4" s="147"/>
      <c r="N4" s="147"/>
      <c r="O4" s="68"/>
    </row>
    <row r="5" spans="1:15" ht="20.100000000000001" customHeight="1">
      <c r="A5" s="512" t="s">
        <v>154</v>
      </c>
      <c r="B5" s="512"/>
      <c r="C5" s="512"/>
      <c r="D5" s="512"/>
      <c r="E5" s="512"/>
      <c r="F5" s="69"/>
      <c r="K5" s="508" t="s">
        <v>155</v>
      </c>
      <c r="L5" s="508"/>
      <c r="M5" s="508"/>
      <c r="N5" s="508"/>
      <c r="O5" s="508"/>
    </row>
    <row r="6" spans="1:15" ht="20.100000000000001" customHeight="1">
      <c r="A6" s="508" t="s">
        <v>196</v>
      </c>
      <c r="B6" s="508"/>
      <c r="C6" s="508"/>
      <c r="D6" s="508"/>
      <c r="E6" s="508"/>
      <c r="F6" s="523"/>
      <c r="G6" s="523"/>
      <c r="H6" s="523"/>
      <c r="I6" s="523"/>
      <c r="J6" s="118"/>
      <c r="K6" s="524" t="s">
        <v>196</v>
      </c>
      <c r="L6" s="524"/>
      <c r="M6" s="524"/>
      <c r="N6" s="524"/>
      <c r="O6" s="68"/>
    </row>
    <row r="7" spans="1:15" ht="18" customHeight="1">
      <c r="A7" s="513"/>
      <c r="B7" s="513"/>
      <c r="C7" s="153"/>
      <c r="D7" s="68"/>
      <c r="E7" s="68"/>
      <c r="F7" s="522"/>
      <c r="G7" s="522"/>
      <c r="H7" s="522"/>
      <c r="I7" s="522"/>
      <c r="K7" s="513"/>
      <c r="L7" s="513"/>
      <c r="M7" s="513"/>
      <c r="N7" s="513"/>
      <c r="O7" s="68"/>
    </row>
    <row r="8" spans="1:15" ht="18" customHeight="1">
      <c r="A8" s="135"/>
      <c r="B8" s="135"/>
      <c r="C8" s="135"/>
      <c r="D8" s="68"/>
      <c r="E8" s="68"/>
      <c r="F8" s="138"/>
      <c r="G8" s="138"/>
      <c r="H8" s="138"/>
      <c r="I8" s="138"/>
      <c r="K8" s="135"/>
      <c r="L8" s="135"/>
      <c r="M8" s="135"/>
      <c r="N8" s="135"/>
      <c r="O8" s="68"/>
    </row>
    <row r="9" spans="1:15" ht="18" customHeight="1">
      <c r="A9" s="135"/>
      <c r="B9" s="135"/>
      <c r="C9" s="135"/>
      <c r="D9" s="68"/>
      <c r="E9" s="68"/>
      <c r="F9" s="138"/>
      <c r="G9" s="138"/>
      <c r="H9" s="138"/>
      <c r="I9" s="138"/>
      <c r="K9" s="135"/>
      <c r="L9" s="135"/>
      <c r="M9" s="135"/>
      <c r="N9" s="135"/>
      <c r="O9" s="68"/>
    </row>
    <row r="10" spans="1:15" ht="18" customHeight="1">
      <c r="A10" s="135"/>
      <c r="B10" s="135"/>
      <c r="C10" s="135"/>
      <c r="D10" s="68"/>
      <c r="E10" s="68"/>
      <c r="F10" s="138"/>
      <c r="G10" s="138"/>
      <c r="H10" s="138"/>
      <c r="I10" s="138"/>
      <c r="K10" s="135"/>
      <c r="L10" s="135"/>
      <c r="M10" s="135"/>
      <c r="N10" s="135"/>
      <c r="O10" s="68"/>
    </row>
    <row r="11" spans="1:15" ht="18" customHeight="1">
      <c r="A11" s="135"/>
      <c r="B11" s="135"/>
      <c r="C11" s="135"/>
      <c r="D11" s="68"/>
      <c r="E11" s="68"/>
      <c r="F11" s="138"/>
      <c r="G11" s="138"/>
      <c r="H11" s="138"/>
      <c r="I11" s="138"/>
      <c r="K11" s="135"/>
      <c r="L11" s="135"/>
      <c r="M11" s="135"/>
      <c r="N11" s="135"/>
      <c r="O11" s="68"/>
    </row>
    <row r="12" spans="1:15" ht="18" customHeight="1">
      <c r="A12" s="135"/>
      <c r="B12" s="135"/>
      <c r="C12" s="135"/>
      <c r="D12" s="68"/>
      <c r="E12" s="68"/>
      <c r="F12" s="138"/>
      <c r="G12" s="138"/>
      <c r="H12" s="138"/>
      <c r="I12" s="138"/>
      <c r="K12" s="135"/>
      <c r="L12" s="135"/>
      <c r="M12" s="135"/>
      <c r="N12" s="135"/>
      <c r="O12" s="68"/>
    </row>
    <row r="13" spans="1:15" ht="18" customHeight="1">
      <c r="A13" s="135"/>
      <c r="B13" s="135"/>
      <c r="C13" s="135"/>
      <c r="D13" s="68"/>
      <c r="E13" s="68"/>
      <c r="F13" s="138"/>
      <c r="G13" s="138"/>
      <c r="H13" s="138"/>
      <c r="I13" s="138"/>
      <c r="K13" s="135"/>
      <c r="L13" s="135"/>
      <c r="M13" s="135"/>
      <c r="N13" s="135"/>
      <c r="O13" s="68"/>
    </row>
    <row r="14" spans="1:15" ht="18" customHeight="1">
      <c r="A14" s="135"/>
      <c r="B14" s="135"/>
      <c r="C14" s="135"/>
      <c r="D14" s="68"/>
      <c r="E14" s="68"/>
      <c r="F14" s="138"/>
      <c r="G14" s="138"/>
      <c r="H14" s="138"/>
      <c r="I14" s="138"/>
      <c r="K14" s="135"/>
      <c r="L14" s="135"/>
      <c r="M14" s="135"/>
      <c r="N14" s="135"/>
      <c r="O14" s="68"/>
    </row>
    <row r="15" spans="1:15" ht="18" customHeight="1">
      <c r="A15" s="135"/>
      <c r="B15" s="135"/>
      <c r="C15" s="135"/>
      <c r="D15" s="68"/>
      <c r="E15" s="68"/>
      <c r="F15" s="138"/>
      <c r="G15" s="138"/>
      <c r="H15" s="138"/>
      <c r="I15" s="138"/>
      <c r="K15" s="135"/>
      <c r="L15" s="135"/>
      <c r="M15" s="135"/>
      <c r="N15" s="135"/>
      <c r="O15" s="68"/>
    </row>
    <row r="16" spans="1:15" ht="18" customHeight="1">
      <c r="A16" s="135"/>
      <c r="B16" s="135"/>
      <c r="C16" s="135"/>
      <c r="D16" s="68"/>
      <c r="E16" s="68"/>
      <c r="F16" s="138"/>
      <c r="G16" s="138"/>
      <c r="H16" s="138"/>
      <c r="I16" s="138"/>
      <c r="K16" s="135"/>
      <c r="L16" s="135"/>
      <c r="M16" s="135"/>
      <c r="N16" s="135"/>
      <c r="O16" s="68"/>
    </row>
    <row r="17" spans="1:15" ht="18" customHeight="1">
      <c r="A17" s="135"/>
      <c r="B17" s="135"/>
      <c r="C17" s="135"/>
      <c r="D17" s="68"/>
      <c r="E17" s="68"/>
      <c r="F17" s="138"/>
      <c r="G17" s="138"/>
      <c r="H17" s="138"/>
      <c r="I17" s="138"/>
      <c r="K17" s="135"/>
      <c r="L17" s="135"/>
      <c r="M17" s="135"/>
      <c r="N17" s="135"/>
      <c r="O17" s="68"/>
    </row>
    <row r="18" spans="1:15" ht="18" customHeight="1">
      <c r="A18" s="135"/>
      <c r="B18" s="135"/>
      <c r="C18" s="135"/>
      <c r="D18" s="68"/>
      <c r="E18" s="68"/>
      <c r="F18" s="138"/>
      <c r="G18" s="138"/>
      <c r="H18" s="138"/>
      <c r="I18" s="138"/>
      <c r="K18" s="135"/>
      <c r="L18" s="135"/>
      <c r="M18" s="135"/>
      <c r="N18" s="135"/>
      <c r="O18" s="68"/>
    </row>
    <row r="19" spans="1:15" ht="18" customHeight="1">
      <c r="A19" s="135"/>
      <c r="B19" s="135"/>
      <c r="C19" s="135"/>
      <c r="D19" s="68"/>
      <c r="E19" s="68"/>
      <c r="F19" s="138"/>
      <c r="G19" s="138"/>
      <c r="H19" s="138"/>
      <c r="I19" s="138"/>
      <c r="K19" s="135"/>
      <c r="L19" s="135"/>
      <c r="M19" s="135"/>
      <c r="N19" s="135"/>
      <c r="O19" s="68"/>
    </row>
    <row r="20" spans="1:15" ht="18" customHeight="1">
      <c r="A20" s="135"/>
      <c r="B20" s="135"/>
      <c r="C20" s="135"/>
      <c r="D20" s="68"/>
      <c r="E20" s="68"/>
      <c r="F20" s="138"/>
      <c r="G20" s="138"/>
      <c r="H20" s="138"/>
      <c r="I20" s="138"/>
      <c r="K20" s="135"/>
      <c r="L20" s="135"/>
      <c r="M20" s="135"/>
      <c r="N20" s="135"/>
      <c r="O20" s="68"/>
    </row>
    <row r="21" spans="1:15" ht="18" customHeight="1">
      <c r="A21" s="135"/>
      <c r="B21" s="135"/>
      <c r="C21" s="135"/>
      <c r="D21" s="68"/>
      <c r="E21" s="68"/>
      <c r="F21" s="138"/>
      <c r="G21" s="138"/>
      <c r="H21" s="138"/>
      <c r="I21" s="138"/>
      <c r="K21" s="135"/>
      <c r="L21" s="135"/>
      <c r="M21" s="135"/>
      <c r="N21" s="135"/>
      <c r="O21" s="68"/>
    </row>
    <row r="22" spans="1:15" ht="18" customHeight="1">
      <c r="A22" s="135"/>
      <c r="B22" s="135"/>
      <c r="C22" s="135"/>
      <c r="D22" s="68"/>
      <c r="E22" s="68"/>
      <c r="F22" s="138"/>
      <c r="G22" s="138"/>
      <c r="H22" s="138"/>
      <c r="I22" s="138"/>
      <c r="K22" s="135"/>
      <c r="L22" s="135"/>
      <c r="M22" s="135"/>
      <c r="N22" s="135"/>
      <c r="O22" s="68"/>
    </row>
    <row r="23" spans="1:15" ht="18" customHeight="1">
      <c r="A23" s="135"/>
      <c r="B23" s="135"/>
      <c r="C23" s="135"/>
      <c r="D23" s="68"/>
      <c r="E23" s="68"/>
      <c r="F23" s="138"/>
      <c r="G23" s="138"/>
      <c r="H23" s="138"/>
      <c r="I23" s="138"/>
      <c r="K23" s="135"/>
      <c r="L23" s="135"/>
      <c r="M23" s="135"/>
      <c r="N23" s="135"/>
      <c r="O23" s="68"/>
    </row>
    <row r="24" spans="1:15" ht="18" customHeight="1">
      <c r="A24" s="135"/>
      <c r="B24" s="135"/>
      <c r="C24" s="135"/>
      <c r="D24" s="68"/>
      <c r="E24" s="68"/>
      <c r="F24" s="138"/>
      <c r="G24" s="138"/>
      <c r="H24" s="138"/>
      <c r="I24" s="138"/>
      <c r="K24" s="135"/>
      <c r="L24" s="135"/>
      <c r="M24" s="135"/>
      <c r="N24" s="135"/>
      <c r="O24" s="68"/>
    </row>
    <row r="25" spans="1:15" ht="18" customHeight="1">
      <c r="A25" s="135"/>
      <c r="B25" s="135"/>
      <c r="C25" s="135"/>
      <c r="D25" s="68"/>
      <c r="E25" s="68"/>
      <c r="F25" s="138"/>
      <c r="G25" s="138"/>
      <c r="H25" s="138"/>
      <c r="I25" s="138"/>
      <c r="K25" s="135"/>
      <c r="L25" s="135"/>
      <c r="M25" s="135"/>
      <c r="N25" s="135"/>
      <c r="O25" s="68"/>
    </row>
    <row r="26" spans="1:15" ht="12.75" customHeight="1">
      <c r="B26" s="69"/>
      <c r="C26" s="69"/>
      <c r="D26" s="69"/>
      <c r="E26" s="69"/>
      <c r="F26" s="69"/>
      <c r="K26" s="507"/>
      <c r="L26" s="507"/>
      <c r="M26" s="507"/>
      <c r="N26" s="507"/>
    </row>
    <row r="27" spans="1:15" hidden="1">
      <c r="A27" s="510"/>
      <c r="B27" s="510"/>
      <c r="C27" s="510"/>
      <c r="D27" s="510"/>
      <c r="E27" s="69"/>
    </row>
    <row r="28" spans="1:15" ht="37.5" customHeight="1">
      <c r="A28" s="521"/>
      <c r="B28" s="521"/>
      <c r="C28" s="521"/>
      <c r="D28" s="521"/>
      <c r="E28" s="516" t="s">
        <v>11</v>
      </c>
      <c r="F28" s="516"/>
      <c r="G28" s="516"/>
      <c r="H28" s="516"/>
      <c r="I28" s="516"/>
      <c r="J28" s="516"/>
      <c r="K28" s="516"/>
      <c r="L28" s="516"/>
      <c r="M28" s="144"/>
    </row>
    <row r="29" spans="1:15" ht="14.25" customHeight="1">
      <c r="A29" s="517"/>
      <c r="B29" s="517"/>
      <c r="C29" s="517"/>
      <c r="D29" s="517"/>
      <c r="E29" s="517"/>
      <c r="F29" s="144"/>
      <c r="G29" s="144"/>
      <c r="H29" s="144"/>
      <c r="I29" s="144"/>
      <c r="J29" s="144"/>
      <c r="K29" s="144"/>
      <c r="L29" s="144"/>
      <c r="M29" s="144"/>
    </row>
    <row r="30" spans="1:15" ht="30.75" customHeight="1">
      <c r="A30" s="519"/>
      <c r="B30" s="519"/>
      <c r="C30" s="519"/>
      <c r="D30" s="519"/>
      <c r="E30" s="516" t="s">
        <v>12</v>
      </c>
      <c r="F30" s="516"/>
      <c r="G30" s="516"/>
      <c r="H30" s="516"/>
      <c r="I30" s="516"/>
      <c r="J30" s="516"/>
      <c r="K30" s="516"/>
      <c r="L30" s="516"/>
      <c r="M30" s="144"/>
    </row>
    <row r="31" spans="1:15" ht="21" customHeight="1">
      <c r="A31" s="516"/>
      <c r="B31" s="516"/>
      <c r="C31" s="145"/>
      <c r="D31" s="146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5" ht="39.75" customHeight="1">
      <c r="A32" s="517"/>
      <c r="B32" s="517"/>
      <c r="C32" s="517"/>
      <c r="D32" s="517"/>
      <c r="E32" s="516" t="s">
        <v>13</v>
      </c>
      <c r="F32" s="516"/>
      <c r="G32" s="516"/>
      <c r="H32" s="516"/>
      <c r="I32" s="516"/>
      <c r="J32" s="516"/>
      <c r="K32" s="516"/>
      <c r="L32" s="516"/>
      <c r="M32" s="144"/>
    </row>
    <row r="33" spans="1:14" ht="20.25" customHeight="1">
      <c r="A33" s="510"/>
      <c r="B33" s="510"/>
      <c r="C33" s="510"/>
      <c r="D33" s="510"/>
    </row>
    <row r="34" spans="1:14" ht="22.5" customHeight="1">
      <c r="A34" s="514"/>
      <c r="B34" s="514"/>
      <c r="C34" s="514"/>
      <c r="D34" s="514"/>
      <c r="E34" s="518" t="s">
        <v>14</v>
      </c>
      <c r="F34" s="518"/>
      <c r="G34" s="518"/>
      <c r="H34" s="518"/>
      <c r="I34" s="518"/>
      <c r="J34" s="518"/>
      <c r="K34" s="518"/>
      <c r="L34" s="518"/>
    </row>
    <row r="35" spans="1:14" ht="18.75" customHeight="1">
      <c r="A35" s="507"/>
      <c r="B35" s="507"/>
      <c r="C35" s="507"/>
      <c r="D35" s="507"/>
      <c r="E35" s="148"/>
      <c r="F35" s="143"/>
      <c r="G35" s="143"/>
      <c r="H35" s="143"/>
      <c r="I35" s="143"/>
      <c r="J35" s="143"/>
      <c r="K35" s="143"/>
      <c r="L35" s="143"/>
    </row>
    <row r="36" spans="1:14" ht="25.5" customHeight="1">
      <c r="A36" s="510"/>
      <c r="B36" s="510"/>
      <c r="C36" s="510"/>
      <c r="D36" s="510"/>
      <c r="E36" s="515" t="s">
        <v>197</v>
      </c>
      <c r="F36" s="515"/>
      <c r="G36" s="515"/>
      <c r="H36" s="515"/>
      <c r="I36" s="515"/>
      <c r="J36" s="515"/>
      <c r="K36" s="515"/>
      <c r="L36" s="515"/>
    </row>
    <row r="37" spans="1:14">
      <c r="A37" s="507"/>
      <c r="B37" s="507"/>
      <c r="C37" s="507"/>
      <c r="D37" s="507"/>
    </row>
    <row r="38" spans="1:14" ht="18.75" customHeight="1">
      <c r="A38" s="510"/>
      <c r="B38" s="510"/>
      <c r="C38" s="510"/>
      <c r="D38" s="510"/>
      <c r="E38" s="526"/>
      <c r="F38" s="526"/>
      <c r="G38" s="526"/>
      <c r="H38" s="526"/>
      <c r="J38" s="514"/>
      <c r="K38" s="514"/>
      <c r="L38" s="514"/>
      <c r="M38" s="514"/>
    </row>
    <row r="39" spans="1:14">
      <c r="A39" s="514"/>
      <c r="B39" s="514"/>
      <c r="C39" s="514"/>
      <c r="D39" s="514"/>
      <c r="E39" s="514"/>
      <c r="F39" s="514"/>
      <c r="G39" s="514"/>
      <c r="H39" s="514"/>
      <c r="J39" s="514"/>
      <c r="K39" s="514"/>
      <c r="L39" s="514"/>
      <c r="M39" s="514"/>
    </row>
    <row r="40" spans="1:14">
      <c r="A40" s="507"/>
      <c r="B40" s="507"/>
      <c r="C40" s="507"/>
      <c r="D40" s="507"/>
      <c r="E40" s="510"/>
      <c r="F40" s="510"/>
      <c r="G40" s="510"/>
      <c r="H40" s="510"/>
      <c r="J40" s="510"/>
      <c r="K40" s="510"/>
      <c r="L40" s="510"/>
      <c r="M40" s="510"/>
    </row>
    <row r="41" spans="1:14">
      <c r="A41" s="510"/>
      <c r="B41" s="510"/>
      <c r="C41" s="510"/>
      <c r="D41" s="510"/>
      <c r="E41" s="510"/>
      <c r="F41" s="510"/>
      <c r="G41" s="510"/>
      <c r="H41" s="510"/>
      <c r="J41" s="510"/>
      <c r="K41" s="510"/>
      <c r="L41" s="510"/>
      <c r="M41" s="510"/>
    </row>
    <row r="42" spans="1:14" ht="16.5" customHeight="1">
      <c r="A42" s="514"/>
      <c r="B42" s="514"/>
      <c r="C42" s="514"/>
      <c r="D42" s="514"/>
      <c r="E42" s="514"/>
      <c r="F42" s="514"/>
      <c r="G42" s="514"/>
      <c r="H42" s="514"/>
      <c r="J42" s="514"/>
      <c r="K42" s="514"/>
      <c r="L42" s="514"/>
      <c r="M42" s="514"/>
    </row>
    <row r="43" spans="1:14" ht="19.5" customHeight="1">
      <c r="A43" s="514"/>
      <c r="B43" s="514"/>
      <c r="C43" s="514"/>
      <c r="D43" s="514"/>
      <c r="E43" s="510"/>
      <c r="F43" s="510"/>
      <c r="G43" s="510"/>
      <c r="H43" s="510"/>
      <c r="J43" s="510"/>
      <c r="K43" s="510"/>
      <c r="L43" s="510"/>
      <c r="M43" s="510"/>
    </row>
    <row r="44" spans="1:14" ht="15.75">
      <c r="A44" s="507"/>
      <c r="B44" s="507"/>
      <c r="C44" s="507"/>
      <c r="D44" s="507"/>
      <c r="E44" s="510"/>
      <c r="F44" s="510"/>
      <c r="G44" s="510"/>
      <c r="H44" s="510"/>
      <c r="I44" s="70"/>
      <c r="J44" s="510"/>
      <c r="K44" s="510"/>
      <c r="L44" s="510"/>
      <c r="M44" s="510"/>
    </row>
    <row r="45" spans="1:14" ht="15.75">
      <c r="A45" s="510"/>
      <c r="B45" s="510"/>
      <c r="C45" s="510"/>
      <c r="D45" s="510"/>
      <c r="E45" s="70"/>
      <c r="F45" s="70"/>
      <c r="G45" s="525"/>
      <c r="H45" s="525"/>
      <c r="I45" s="525"/>
      <c r="J45" s="525"/>
      <c r="K45" s="70"/>
      <c r="L45" s="70"/>
    </row>
    <row r="46" spans="1:14" ht="15.75">
      <c r="G46" s="70"/>
      <c r="H46" s="70"/>
      <c r="I46" s="70"/>
      <c r="J46" s="70"/>
      <c r="K46" s="70"/>
      <c r="L46" s="70"/>
      <c r="M46" s="70"/>
      <c r="N46" s="70"/>
    </row>
    <row r="69" spans="7:11">
      <c r="G69" s="507" t="s">
        <v>15</v>
      </c>
      <c r="H69" s="507"/>
      <c r="I69" s="507"/>
      <c r="J69" s="507"/>
      <c r="K69" s="507"/>
    </row>
  </sheetData>
  <mergeCells count="57">
    <mergeCell ref="G69:K69"/>
    <mergeCell ref="K5:O5"/>
    <mergeCell ref="A2:E2"/>
    <mergeCell ref="A3:E3"/>
    <mergeCell ref="A4:E4"/>
    <mergeCell ref="A5:E5"/>
    <mergeCell ref="A6:E6"/>
    <mergeCell ref="K6:N6"/>
    <mergeCell ref="G45:J45"/>
    <mergeCell ref="A30:D30"/>
    <mergeCell ref="E30:L30"/>
    <mergeCell ref="F6:I6"/>
    <mergeCell ref="A7:B7"/>
    <mergeCell ref="F7:I7"/>
    <mergeCell ref="K7:N7"/>
    <mergeCell ref="K26:N26"/>
    <mergeCell ref="K1:N1"/>
    <mergeCell ref="F2:J2"/>
    <mergeCell ref="K2:N2"/>
    <mergeCell ref="F3:J3"/>
    <mergeCell ref="K3:N3"/>
    <mergeCell ref="E32:L32"/>
    <mergeCell ref="A33:D33"/>
    <mergeCell ref="A34:D34"/>
    <mergeCell ref="E34:L34"/>
    <mergeCell ref="A27:D27"/>
    <mergeCell ref="A28:D28"/>
    <mergeCell ref="E28:L28"/>
    <mergeCell ref="A29:E29"/>
    <mergeCell ref="A31:B31"/>
    <mergeCell ref="A32:D32"/>
    <mergeCell ref="J41:M41"/>
    <mergeCell ref="A39:D39"/>
    <mergeCell ref="E39:H39"/>
    <mergeCell ref="J39:M39"/>
    <mergeCell ref="A40:D40"/>
    <mergeCell ref="E40:H40"/>
    <mergeCell ref="J40:M40"/>
    <mergeCell ref="A41:D41"/>
    <mergeCell ref="E41:H41"/>
    <mergeCell ref="J44:M44"/>
    <mergeCell ref="A45:D45"/>
    <mergeCell ref="A42:D42"/>
    <mergeCell ref="E42:H42"/>
    <mergeCell ref="J42:M42"/>
    <mergeCell ref="A43:D43"/>
    <mergeCell ref="E43:H43"/>
    <mergeCell ref="J43:M43"/>
    <mergeCell ref="A44:D44"/>
    <mergeCell ref="E44:H44"/>
    <mergeCell ref="A35:D35"/>
    <mergeCell ref="A36:D36"/>
    <mergeCell ref="E36:L36"/>
    <mergeCell ref="A37:D37"/>
    <mergeCell ref="A38:D38"/>
    <mergeCell ref="E38:H38"/>
    <mergeCell ref="J38:M38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9"/>
  <sheetViews>
    <sheetView workbookViewId="0">
      <pane ySplit="6" topLeftCell="A7" activePane="bottomLeft" state="frozen"/>
      <selection pane="bottomLeft" activeCell="C20" sqref="C20"/>
    </sheetView>
  </sheetViews>
  <sheetFormatPr defaultRowHeight="15"/>
  <cols>
    <col min="1" max="1" width="11.85546875" customWidth="1"/>
    <col min="2" max="2" width="43.28515625" customWidth="1"/>
    <col min="3" max="3" width="9.7109375" customWidth="1"/>
    <col min="7" max="7" width="12.85546875" customWidth="1"/>
    <col min="11" max="11" width="7.85546875" customWidth="1"/>
  </cols>
  <sheetData>
    <row r="1" spans="1:17" ht="18.75">
      <c r="A1" s="530"/>
      <c r="B1" s="530"/>
      <c r="C1" s="530"/>
      <c r="D1" s="530"/>
      <c r="E1" s="530"/>
      <c r="F1" s="41"/>
      <c r="G1" s="41"/>
      <c r="H1" s="41"/>
      <c r="I1" s="42"/>
      <c r="J1" s="42"/>
      <c r="K1" s="42"/>
      <c r="L1" s="42"/>
      <c r="M1" s="42"/>
      <c r="N1" s="42"/>
      <c r="O1" s="42"/>
      <c r="P1" s="42"/>
      <c r="Q1" s="42"/>
    </row>
    <row r="2" spans="1:17" ht="18.75">
      <c r="A2" s="530" t="s">
        <v>139</v>
      </c>
      <c r="B2" s="530"/>
      <c r="C2" s="530"/>
      <c r="D2" s="530"/>
      <c r="E2" s="530"/>
      <c r="F2" s="41"/>
      <c r="G2" s="41"/>
      <c r="H2" s="41"/>
      <c r="I2" s="42"/>
      <c r="J2" s="42"/>
      <c r="K2" s="42"/>
      <c r="L2" s="42"/>
      <c r="M2" s="42"/>
      <c r="N2" s="42"/>
      <c r="O2" s="42"/>
      <c r="P2" s="42"/>
      <c r="Q2" s="42"/>
    </row>
    <row r="3" spans="1:17" ht="18.75">
      <c r="A3" s="133" t="s">
        <v>140</v>
      </c>
      <c r="B3" s="133"/>
      <c r="C3" s="133"/>
      <c r="D3" s="133"/>
      <c r="E3" s="133"/>
      <c r="F3" s="41"/>
      <c r="G3" s="41"/>
      <c r="H3" s="41"/>
      <c r="I3" s="42"/>
      <c r="J3" s="42"/>
      <c r="K3" s="42"/>
      <c r="L3" s="42"/>
      <c r="M3" s="42"/>
      <c r="N3" s="42"/>
      <c r="O3" s="42"/>
      <c r="P3" s="42"/>
      <c r="Q3" s="42"/>
    </row>
    <row r="4" spans="1:17" ht="19.5" thickBot="1">
      <c r="A4" s="43" t="s">
        <v>201</v>
      </c>
      <c r="B4" s="43"/>
      <c r="C4" s="43"/>
      <c r="D4" s="43"/>
      <c r="E4" s="43"/>
      <c r="F4" s="41"/>
      <c r="G4" s="41"/>
      <c r="H4" s="41"/>
      <c r="I4" s="42"/>
      <c r="J4" s="42"/>
      <c r="K4" s="42"/>
      <c r="L4" s="42"/>
      <c r="M4" s="42"/>
      <c r="N4" s="42"/>
      <c r="O4" s="42"/>
      <c r="P4" s="42"/>
      <c r="Q4" s="42"/>
    </row>
    <row r="5" spans="1:17" ht="33" customHeight="1" thickBot="1">
      <c r="A5" s="533" t="s">
        <v>0</v>
      </c>
      <c r="B5" s="528" t="s">
        <v>138</v>
      </c>
      <c r="C5" s="528" t="s">
        <v>2</v>
      </c>
      <c r="D5" s="531" t="s">
        <v>3</v>
      </c>
      <c r="E5" s="531"/>
      <c r="F5" s="532"/>
      <c r="G5" s="528" t="s">
        <v>7</v>
      </c>
    </row>
    <row r="6" spans="1:17" ht="23.25" customHeight="1" thickBot="1">
      <c r="A6" s="534"/>
      <c r="B6" s="529"/>
      <c r="C6" s="529"/>
      <c r="D6" s="44" t="s">
        <v>4</v>
      </c>
      <c r="E6" s="45" t="s">
        <v>5</v>
      </c>
      <c r="F6" s="44" t="s">
        <v>6</v>
      </c>
      <c r="G6" s="529"/>
    </row>
    <row r="7" spans="1:17" ht="24" customHeight="1" thickBot="1">
      <c r="A7" s="46"/>
      <c r="B7" s="47" t="s">
        <v>16</v>
      </c>
      <c r="C7" s="46"/>
      <c r="D7" s="48"/>
      <c r="E7" s="46"/>
      <c r="F7" s="48"/>
      <c r="G7" s="46"/>
    </row>
    <row r="8" spans="1:17" ht="15.75" thickBot="1">
      <c r="A8" s="35">
        <v>1</v>
      </c>
      <c r="B8" s="49" t="s">
        <v>29</v>
      </c>
      <c r="C8" s="35" t="s">
        <v>173</v>
      </c>
      <c r="D8" s="159">
        <v>1.5</v>
      </c>
      <c r="E8" s="125">
        <v>3</v>
      </c>
      <c r="F8" s="160">
        <v>9.1999999999999993</v>
      </c>
      <c r="G8" s="125">
        <f>(F8+D8)*4+E8*9</f>
        <v>69.8</v>
      </c>
    </row>
    <row r="9" spans="1:17" ht="15.75" thickBot="1">
      <c r="A9" s="35" t="s">
        <v>223</v>
      </c>
      <c r="B9" s="490" t="s">
        <v>224</v>
      </c>
      <c r="C9" s="35" t="s">
        <v>39</v>
      </c>
      <c r="D9" s="159">
        <v>5.2</v>
      </c>
      <c r="E9" s="125">
        <v>6.6</v>
      </c>
      <c r="F9" s="160">
        <v>27.6</v>
      </c>
      <c r="G9" s="125">
        <f>(F9+D9)*4+E9*9</f>
        <v>190.60000000000002</v>
      </c>
    </row>
    <row r="10" spans="1:17" ht="15.75" thickBot="1">
      <c r="A10" s="50">
        <v>692</v>
      </c>
      <c r="B10" s="51" t="s">
        <v>32</v>
      </c>
      <c r="C10" s="50">
        <v>200</v>
      </c>
      <c r="D10" s="161">
        <v>4.0999999999999996</v>
      </c>
      <c r="E10" s="162">
        <v>6.2</v>
      </c>
      <c r="F10" s="161">
        <v>25.3</v>
      </c>
      <c r="G10" s="125">
        <f>(F10+D10)*4+E10*9</f>
        <v>173.4</v>
      </c>
    </row>
    <row r="11" spans="1:17">
      <c r="A11" s="52" t="s">
        <v>33</v>
      </c>
      <c r="B11" s="53" t="s">
        <v>34</v>
      </c>
      <c r="C11" s="54">
        <v>40</v>
      </c>
      <c r="D11" s="163">
        <v>2.52</v>
      </c>
      <c r="E11" s="164">
        <v>0.68</v>
      </c>
      <c r="F11" s="163">
        <v>16.600000000000001</v>
      </c>
      <c r="G11" s="162">
        <f>(F11+D11)*4+E11*9</f>
        <v>82.600000000000009</v>
      </c>
    </row>
    <row r="12" spans="1:17">
      <c r="A12" s="67" t="s">
        <v>33</v>
      </c>
      <c r="B12" s="73" t="s">
        <v>45</v>
      </c>
      <c r="C12" s="67">
        <v>100</v>
      </c>
      <c r="D12" s="165">
        <v>0.4</v>
      </c>
      <c r="E12" s="165">
        <v>0.4</v>
      </c>
      <c r="F12" s="165">
        <v>9.8000000000000007</v>
      </c>
      <c r="G12" s="165">
        <f>(F12+D12)*4+E12*9</f>
        <v>44.400000000000006</v>
      </c>
    </row>
    <row r="13" spans="1:17" ht="16.5" customHeight="1" thickBot="1">
      <c r="A13" s="76"/>
      <c r="B13" s="77" t="s">
        <v>8</v>
      </c>
      <c r="C13" s="78">
        <v>573</v>
      </c>
      <c r="D13" s="166">
        <f t="shared" ref="D13:G13" si="0">SUM(D8:D12)</f>
        <v>13.72</v>
      </c>
      <c r="E13" s="166">
        <f t="shared" si="0"/>
        <v>16.88</v>
      </c>
      <c r="F13" s="166">
        <f t="shared" si="0"/>
        <v>88.499999999999986</v>
      </c>
      <c r="G13" s="166">
        <f t="shared" si="0"/>
        <v>560.80000000000007</v>
      </c>
    </row>
    <row r="14" spans="1:17" ht="24" customHeight="1" thickBot="1">
      <c r="A14" s="55"/>
      <c r="B14" s="47" t="s">
        <v>199</v>
      </c>
      <c r="C14" s="56"/>
      <c r="D14" s="44"/>
      <c r="E14" s="45"/>
      <c r="F14" s="44"/>
      <c r="G14" s="45"/>
    </row>
    <row r="15" spans="1:17" ht="15.75" customHeight="1" thickBot="1">
      <c r="A15" s="35">
        <v>1</v>
      </c>
      <c r="B15" s="49" t="s">
        <v>29</v>
      </c>
      <c r="C15" s="35" t="s">
        <v>174</v>
      </c>
      <c r="D15" s="159">
        <v>1.82</v>
      </c>
      <c r="E15" s="125">
        <v>3.64</v>
      </c>
      <c r="F15" s="160">
        <v>11.16</v>
      </c>
      <c r="G15" s="125">
        <f>(F15+D15)*4+E15*9</f>
        <v>84.68</v>
      </c>
    </row>
    <row r="16" spans="1:17" ht="15" customHeight="1" thickBot="1">
      <c r="A16" s="35">
        <v>7</v>
      </c>
      <c r="B16" s="490" t="s">
        <v>224</v>
      </c>
      <c r="C16" s="35" t="s">
        <v>180</v>
      </c>
      <c r="D16" s="159">
        <v>6.5</v>
      </c>
      <c r="E16" s="125">
        <v>8.25</v>
      </c>
      <c r="F16" s="160">
        <v>34.5</v>
      </c>
      <c r="G16" s="125">
        <f>(F16+D16)*4+E16*9</f>
        <v>238.25</v>
      </c>
    </row>
    <row r="17" spans="1:7" ht="14.25" customHeight="1" thickBot="1">
      <c r="A17" s="50">
        <v>692</v>
      </c>
      <c r="B17" s="51" t="s">
        <v>32</v>
      </c>
      <c r="C17" s="50">
        <v>200</v>
      </c>
      <c r="D17" s="161">
        <v>4.0999999999999996</v>
      </c>
      <c r="E17" s="162">
        <v>6.2</v>
      </c>
      <c r="F17" s="161">
        <v>25.3</v>
      </c>
      <c r="G17" s="162">
        <f>(F17+D17)*4+E17*9</f>
        <v>173.4</v>
      </c>
    </row>
    <row r="18" spans="1:7" ht="14.25" customHeight="1">
      <c r="A18" s="50" t="s">
        <v>33</v>
      </c>
      <c r="B18" s="51" t="s">
        <v>34</v>
      </c>
      <c r="C18" s="54">
        <v>40</v>
      </c>
      <c r="D18" s="163">
        <v>2.52</v>
      </c>
      <c r="E18" s="164">
        <v>0.68</v>
      </c>
      <c r="F18" s="163">
        <v>16.600000000000001</v>
      </c>
      <c r="G18" s="162">
        <f>(F18+D18)*4+E18*9</f>
        <v>82.600000000000009</v>
      </c>
    </row>
    <row r="19" spans="1:7" ht="14.25" customHeight="1" thickBot="1">
      <c r="A19" s="67" t="s">
        <v>33</v>
      </c>
      <c r="B19" s="73" t="s">
        <v>45</v>
      </c>
      <c r="C19" s="67">
        <v>100</v>
      </c>
      <c r="D19" s="165">
        <v>0.4</v>
      </c>
      <c r="E19" s="165">
        <v>0.4</v>
      </c>
      <c r="F19" s="165">
        <v>9.8000000000000007</v>
      </c>
      <c r="G19" s="165">
        <f>(F19+D19)*4+E19*9</f>
        <v>44.400000000000006</v>
      </c>
    </row>
    <row r="20" spans="1:7" ht="15.75" customHeight="1" thickBot="1">
      <c r="A20" s="86"/>
      <c r="B20" s="84" t="s">
        <v>8</v>
      </c>
      <c r="C20" s="88">
        <v>638</v>
      </c>
      <c r="D20" s="167">
        <f>SUM(D15:D19)</f>
        <v>15.34</v>
      </c>
      <c r="E20" s="167">
        <f t="shared" ref="E20:G20" si="1">SUM(E15:E19)</f>
        <v>19.169999999999998</v>
      </c>
      <c r="F20" s="167">
        <f t="shared" si="1"/>
        <v>97.36</v>
      </c>
      <c r="G20" s="167">
        <f t="shared" si="1"/>
        <v>623.33000000000004</v>
      </c>
    </row>
    <row r="21" spans="1:7" ht="26.25" customHeight="1" thickBot="1">
      <c r="A21" s="55"/>
      <c r="B21" s="57" t="s">
        <v>9</v>
      </c>
      <c r="C21" s="55"/>
      <c r="D21" s="58"/>
      <c r="E21" s="55"/>
      <c r="F21" s="58"/>
      <c r="G21" s="55"/>
    </row>
    <row r="22" spans="1:7" ht="21" customHeight="1" thickBot="1">
      <c r="A22" s="35" t="s">
        <v>46</v>
      </c>
      <c r="B22" s="49" t="s">
        <v>47</v>
      </c>
      <c r="C22" s="35">
        <v>60</v>
      </c>
      <c r="D22" s="168">
        <v>0.42</v>
      </c>
      <c r="E22" s="125">
        <v>3</v>
      </c>
      <c r="F22" s="168">
        <v>1.38</v>
      </c>
      <c r="G22" s="125">
        <f t="shared" ref="G22:G23" si="2">(F22+D22)*4+E22*9</f>
        <v>34.200000000000003</v>
      </c>
    </row>
    <row r="23" spans="1:7" ht="15.75" thickBot="1">
      <c r="A23" s="35">
        <v>133</v>
      </c>
      <c r="B23" s="49" t="s">
        <v>103</v>
      </c>
      <c r="C23" s="35" t="s">
        <v>39</v>
      </c>
      <c r="D23" s="168">
        <v>5.25</v>
      </c>
      <c r="E23" s="125">
        <v>3.36</v>
      </c>
      <c r="F23" s="168">
        <v>13.9</v>
      </c>
      <c r="G23" s="125">
        <f t="shared" si="2"/>
        <v>106.83999999999999</v>
      </c>
    </row>
    <row r="24" spans="1:7" ht="15.75" thickBot="1">
      <c r="A24" s="35">
        <v>451</v>
      </c>
      <c r="B24" s="49" t="s">
        <v>120</v>
      </c>
      <c r="C24" s="35">
        <v>90</v>
      </c>
      <c r="D24" s="159">
        <v>9.09</v>
      </c>
      <c r="E24" s="125">
        <v>17.5</v>
      </c>
      <c r="F24" s="159">
        <v>2.97</v>
      </c>
      <c r="G24" s="162">
        <f>(F24+D24)*4+E24*9</f>
        <v>205.74</v>
      </c>
    </row>
    <row r="25" spans="1:7" ht="27" customHeight="1" thickBot="1">
      <c r="A25" s="38">
        <v>516</v>
      </c>
      <c r="B25" s="59" t="s">
        <v>188</v>
      </c>
      <c r="C25" s="38">
        <v>150</v>
      </c>
      <c r="D25" s="169">
        <v>5.3</v>
      </c>
      <c r="E25" s="170">
        <v>3.8</v>
      </c>
      <c r="F25" s="169">
        <v>32.4</v>
      </c>
      <c r="G25" s="162">
        <f t="shared" ref="G25:G28" si="3">(F25+D25)*4+E25*9</f>
        <v>184.99999999999997</v>
      </c>
    </row>
    <row r="26" spans="1:7" ht="27" customHeight="1" thickBot="1">
      <c r="A26" s="120" t="s">
        <v>111</v>
      </c>
      <c r="B26" s="49" t="s">
        <v>110</v>
      </c>
      <c r="C26" s="35">
        <v>200</v>
      </c>
      <c r="D26" s="159">
        <v>0</v>
      </c>
      <c r="E26" s="125">
        <v>0</v>
      </c>
      <c r="F26" s="159">
        <v>19.399999999999999</v>
      </c>
      <c r="G26" s="162">
        <f t="shared" si="3"/>
        <v>77.599999999999994</v>
      </c>
    </row>
    <row r="27" spans="1:7" ht="15.75" thickBot="1">
      <c r="A27" s="35" t="s">
        <v>33</v>
      </c>
      <c r="B27" s="49" t="s">
        <v>34</v>
      </c>
      <c r="C27" s="35">
        <v>40</v>
      </c>
      <c r="D27" s="163">
        <v>2.52</v>
      </c>
      <c r="E27" s="164">
        <v>0.68</v>
      </c>
      <c r="F27" s="163">
        <v>16.600000000000001</v>
      </c>
      <c r="G27" s="125">
        <f t="shared" si="3"/>
        <v>82.600000000000009</v>
      </c>
    </row>
    <row r="28" spans="1:7" ht="15.75" thickBot="1">
      <c r="A28" s="35" t="s">
        <v>33</v>
      </c>
      <c r="B28" s="49" t="s">
        <v>35</v>
      </c>
      <c r="C28" s="35">
        <v>40</v>
      </c>
      <c r="D28" s="163">
        <v>2.52</v>
      </c>
      <c r="E28" s="164">
        <v>0.68</v>
      </c>
      <c r="F28" s="163">
        <v>16.600000000000001</v>
      </c>
      <c r="G28" s="125">
        <f t="shared" si="3"/>
        <v>82.600000000000009</v>
      </c>
    </row>
    <row r="29" spans="1:7" ht="5.25" customHeight="1" thickBot="1">
      <c r="A29" s="35"/>
      <c r="B29" s="49"/>
      <c r="C29" s="35"/>
      <c r="D29" s="34"/>
      <c r="E29" s="35"/>
      <c r="F29" s="34"/>
      <c r="G29" s="125"/>
    </row>
    <row r="30" spans="1:7" ht="16.5" customHeight="1" thickBot="1">
      <c r="A30" s="80"/>
      <c r="B30" s="81" t="s">
        <v>8</v>
      </c>
      <c r="C30" s="82">
        <v>790</v>
      </c>
      <c r="D30" s="171">
        <f>SUM(D22:D29)</f>
        <v>25.099999999999998</v>
      </c>
      <c r="E30" s="171">
        <f t="shared" ref="E30:G30" si="4">SUM(E22:E29)</f>
        <v>29.02</v>
      </c>
      <c r="F30" s="171">
        <f t="shared" si="4"/>
        <v>103.25</v>
      </c>
      <c r="G30" s="171">
        <f t="shared" si="4"/>
        <v>774.58</v>
      </c>
    </row>
    <row r="31" spans="1:7" ht="25.5" customHeight="1" thickBot="1">
      <c r="A31" s="46"/>
      <c r="B31" s="47" t="s">
        <v>200</v>
      </c>
      <c r="C31" s="46"/>
      <c r="D31" s="48"/>
      <c r="E31" s="46"/>
      <c r="F31" s="48"/>
      <c r="G31" s="46"/>
    </row>
    <row r="32" spans="1:7" ht="17.25" customHeight="1" thickBot="1">
      <c r="A32" s="35" t="s">
        <v>46</v>
      </c>
      <c r="B32" s="49" t="s">
        <v>47</v>
      </c>
      <c r="C32" s="35">
        <v>100</v>
      </c>
      <c r="D32" s="168">
        <v>0.7</v>
      </c>
      <c r="E32" s="125">
        <v>5</v>
      </c>
      <c r="F32" s="168">
        <v>2.2999999999999998</v>
      </c>
      <c r="G32" s="125">
        <f t="shared" ref="G32" si="5">(F32+D32)*4+E32*9</f>
        <v>57</v>
      </c>
    </row>
    <row r="33" spans="1:18" ht="15.75" thickBot="1">
      <c r="A33" s="35">
        <v>133</v>
      </c>
      <c r="B33" s="49" t="s">
        <v>103</v>
      </c>
      <c r="C33" s="35" t="s">
        <v>36</v>
      </c>
      <c r="D33" s="168">
        <v>6.5</v>
      </c>
      <c r="E33" s="125">
        <v>4.16</v>
      </c>
      <c r="F33" s="168">
        <v>17.21</v>
      </c>
      <c r="G33" s="125">
        <f>(D33+F33)*4+E33*9</f>
        <v>132.28</v>
      </c>
    </row>
    <row r="34" spans="1:18" ht="15.75" thickBot="1">
      <c r="A34" s="35">
        <v>451</v>
      </c>
      <c r="B34" s="49" t="s">
        <v>121</v>
      </c>
      <c r="C34" s="35">
        <v>100</v>
      </c>
      <c r="D34" s="159">
        <v>10.1</v>
      </c>
      <c r="E34" s="125">
        <v>19.440000000000001</v>
      </c>
      <c r="F34" s="159">
        <v>3.3</v>
      </c>
      <c r="G34" s="162">
        <f t="shared" ref="G34:G36" si="6">(F34+D34)*4+E34*9</f>
        <v>228.56</v>
      </c>
    </row>
    <row r="35" spans="1:18" ht="29.25" customHeight="1" thickBot="1">
      <c r="A35" s="38">
        <v>516</v>
      </c>
      <c r="B35" s="59" t="s">
        <v>109</v>
      </c>
      <c r="C35" s="38">
        <v>180</v>
      </c>
      <c r="D35" s="169">
        <v>6.36</v>
      </c>
      <c r="E35" s="170">
        <v>4.5599999999999996</v>
      </c>
      <c r="F35" s="169">
        <v>38.880000000000003</v>
      </c>
      <c r="G35" s="162">
        <f t="shared" si="6"/>
        <v>222</v>
      </c>
    </row>
    <row r="36" spans="1:18" ht="30.75" thickBot="1">
      <c r="A36" s="120" t="s">
        <v>111</v>
      </c>
      <c r="B36" s="49" t="s">
        <v>110</v>
      </c>
      <c r="C36" s="35">
        <v>200</v>
      </c>
      <c r="D36" s="159">
        <v>0</v>
      </c>
      <c r="E36" s="125">
        <v>0</v>
      </c>
      <c r="F36" s="159">
        <v>19.399999999999999</v>
      </c>
      <c r="G36" s="162">
        <f t="shared" si="6"/>
        <v>77.599999999999994</v>
      </c>
    </row>
    <row r="37" spans="1:18" ht="15.75" thickBot="1">
      <c r="A37" s="50" t="s">
        <v>33</v>
      </c>
      <c r="B37" s="51" t="s">
        <v>34</v>
      </c>
      <c r="C37" s="50">
        <v>60</v>
      </c>
      <c r="D37" s="161">
        <v>3.78</v>
      </c>
      <c r="E37" s="162">
        <v>1.02</v>
      </c>
      <c r="F37" s="161">
        <v>24.9</v>
      </c>
      <c r="G37" s="162">
        <f>(F37+D37)*4+E37*9</f>
        <v>123.9</v>
      </c>
    </row>
    <row r="38" spans="1:18" ht="15.75" thickBot="1">
      <c r="A38" s="35" t="s">
        <v>33</v>
      </c>
      <c r="B38" s="49" t="s">
        <v>35</v>
      </c>
      <c r="C38" s="35">
        <v>40</v>
      </c>
      <c r="D38" s="163">
        <v>2.52</v>
      </c>
      <c r="E38" s="164">
        <v>0.68</v>
      </c>
      <c r="F38" s="163">
        <v>16.600000000000001</v>
      </c>
      <c r="G38" s="125">
        <f t="shared" ref="G38" si="7">(F38+D38)*4+E38*9</f>
        <v>82.600000000000009</v>
      </c>
    </row>
    <row r="39" spans="1:18" ht="3.75" customHeight="1" thickBot="1">
      <c r="A39" s="35"/>
      <c r="B39" s="49"/>
      <c r="C39" s="35"/>
      <c r="D39" s="159"/>
      <c r="E39" s="125"/>
      <c r="F39" s="159"/>
      <c r="G39" s="125"/>
    </row>
    <row r="40" spans="1:18" ht="15.75" thickBot="1">
      <c r="A40" s="86"/>
      <c r="B40" s="84" t="s">
        <v>8</v>
      </c>
      <c r="C40" s="87">
        <v>940</v>
      </c>
      <c r="D40" s="172">
        <f>SUM(D32:D39)</f>
        <v>29.96</v>
      </c>
      <c r="E40" s="173">
        <f t="shared" ref="E40:G40" si="8">SUM(E32:E39)</f>
        <v>34.860000000000007</v>
      </c>
      <c r="F40" s="172">
        <f t="shared" si="8"/>
        <v>122.59</v>
      </c>
      <c r="G40" s="173">
        <f t="shared" si="8"/>
        <v>923.94</v>
      </c>
    </row>
    <row r="41" spans="1:18" ht="6.75" customHeight="1">
      <c r="A41" s="46"/>
      <c r="B41" s="60"/>
      <c r="C41" s="60"/>
      <c r="D41" s="61"/>
      <c r="E41" s="60"/>
      <c r="F41" s="61"/>
      <c r="G41" s="60"/>
      <c r="H41" s="17"/>
    </row>
    <row r="42" spans="1:18" ht="6" customHeight="1" thickBot="1">
      <c r="A42" s="46"/>
      <c r="B42" s="60"/>
      <c r="C42" s="60"/>
      <c r="D42" s="61"/>
      <c r="E42" s="60"/>
      <c r="F42" s="61"/>
      <c r="G42" s="60"/>
      <c r="H42" s="17"/>
    </row>
    <row r="43" spans="1:18" ht="15.75" thickBot="1">
      <c r="A43" s="89"/>
      <c r="B43" s="89" t="s">
        <v>81</v>
      </c>
      <c r="C43" s="89"/>
      <c r="D43" s="174">
        <f>D30+D13</f>
        <v>38.82</v>
      </c>
      <c r="E43" s="175">
        <f>E30+E13</f>
        <v>45.9</v>
      </c>
      <c r="F43" s="175">
        <f t="shared" ref="F43" si="9">F30+F13</f>
        <v>191.75</v>
      </c>
      <c r="G43" s="175">
        <f>G30+G13</f>
        <v>1335.38</v>
      </c>
      <c r="H43" s="17"/>
    </row>
    <row r="44" spans="1:18" ht="15.75" thickBot="1">
      <c r="A44" s="83"/>
      <c r="B44" s="84" t="s">
        <v>208</v>
      </c>
      <c r="C44" s="85"/>
      <c r="D44" s="176">
        <f>D40+D20</f>
        <v>45.3</v>
      </c>
      <c r="E44" s="176">
        <f t="shared" ref="E44:F44" si="10">E40+E20</f>
        <v>54.03</v>
      </c>
      <c r="F44" s="176">
        <f t="shared" si="10"/>
        <v>219.95</v>
      </c>
      <c r="G44" s="176">
        <f>G40+G20</f>
        <v>1547.27</v>
      </c>
      <c r="H44" s="17"/>
    </row>
    <row r="45" spans="1:18">
      <c r="A45" s="42"/>
      <c r="B45" s="527"/>
      <c r="C45" s="527"/>
      <c r="D45" s="527"/>
      <c r="E45" s="527"/>
      <c r="F45" s="527"/>
      <c r="G45" s="527"/>
      <c r="H45" s="527"/>
      <c r="I45" s="527"/>
      <c r="J45" s="527"/>
      <c r="K45" s="527"/>
      <c r="L45" s="527"/>
      <c r="M45" s="527"/>
      <c r="N45" s="527"/>
      <c r="O45" s="62"/>
      <c r="P45" s="62"/>
      <c r="Q45" s="63"/>
      <c r="R45" s="17"/>
    </row>
    <row r="46" spans="1:18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2:18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2:18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2:18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2:18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2:18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2:18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2:18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2:18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2:18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2:18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2:18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2:18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2:18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2:18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2:18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2:18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2:18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2:18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2:18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2:18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2:18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</sheetData>
  <mergeCells count="8">
    <mergeCell ref="B45:N45"/>
    <mergeCell ref="G5:G6"/>
    <mergeCell ref="A1:E1"/>
    <mergeCell ref="D5:F5"/>
    <mergeCell ref="A5:A6"/>
    <mergeCell ref="B5:B6"/>
    <mergeCell ref="C5:C6"/>
    <mergeCell ref="A2:E2"/>
  </mergeCells>
  <pageMargins left="0.59055118110236227" right="0.11811023622047245" top="0.19685039370078741" bottom="0.19685039370078741" header="0" footer="0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4"/>
  <sheetViews>
    <sheetView workbookViewId="0">
      <pane ySplit="6" topLeftCell="A7" activePane="bottomLeft" state="frozen"/>
      <selection pane="bottomLeft" activeCell="G2" sqref="G2"/>
    </sheetView>
  </sheetViews>
  <sheetFormatPr defaultRowHeight="15"/>
  <cols>
    <col min="1" max="1" width="11.28515625" customWidth="1"/>
    <col min="2" max="2" width="40.28515625" customWidth="1"/>
    <col min="3" max="3" width="9.7109375" customWidth="1"/>
    <col min="7" max="7" width="12.85546875" customWidth="1"/>
  </cols>
  <sheetData>
    <row r="1" spans="1:7" ht="18.75">
      <c r="A1" s="530"/>
      <c r="B1" s="530"/>
      <c r="C1" s="530"/>
      <c r="D1" s="530"/>
      <c r="E1" s="530"/>
    </row>
    <row r="2" spans="1:7" ht="18.75">
      <c r="A2" s="530" t="s">
        <v>142</v>
      </c>
      <c r="B2" s="530"/>
      <c r="C2" s="133"/>
      <c r="D2" s="133"/>
      <c r="E2" s="133"/>
      <c r="F2" s="41"/>
      <c r="G2" s="41"/>
    </row>
    <row r="3" spans="1:7" ht="18.75">
      <c r="A3" s="530" t="s">
        <v>141</v>
      </c>
      <c r="B3" s="530"/>
      <c r="C3" s="133"/>
      <c r="D3" s="133"/>
      <c r="E3" s="133"/>
      <c r="F3" s="41"/>
      <c r="G3" s="41"/>
    </row>
    <row r="4" spans="1:7" ht="19.5" thickBot="1">
      <c r="A4" s="43" t="s">
        <v>201</v>
      </c>
      <c r="B4" s="43"/>
      <c r="C4" s="43"/>
      <c r="D4" s="43"/>
      <c r="E4" s="43"/>
      <c r="F4" s="41"/>
      <c r="G4" s="41"/>
    </row>
    <row r="5" spans="1:7" ht="33" customHeight="1" thickBot="1">
      <c r="A5" s="533" t="s">
        <v>0</v>
      </c>
      <c r="B5" s="528" t="s">
        <v>138</v>
      </c>
      <c r="C5" s="528" t="s">
        <v>2</v>
      </c>
      <c r="D5" s="531" t="s">
        <v>3</v>
      </c>
      <c r="E5" s="531"/>
      <c r="F5" s="532"/>
      <c r="G5" s="528" t="s">
        <v>7</v>
      </c>
    </row>
    <row r="6" spans="1:7" ht="23.25" customHeight="1" thickBot="1">
      <c r="A6" s="534"/>
      <c r="B6" s="529"/>
      <c r="C6" s="529"/>
      <c r="D6" s="44" t="s">
        <v>4</v>
      </c>
      <c r="E6" s="45" t="s">
        <v>5</v>
      </c>
      <c r="F6" s="44" t="s">
        <v>6</v>
      </c>
      <c r="G6" s="529"/>
    </row>
    <row r="7" spans="1:7" ht="24" customHeight="1" thickBot="1">
      <c r="A7" s="46"/>
      <c r="B7" s="47" t="s">
        <v>16</v>
      </c>
      <c r="C7" s="46"/>
      <c r="D7" s="48"/>
      <c r="E7" s="46"/>
      <c r="F7" s="48"/>
      <c r="G7" s="46"/>
    </row>
    <row r="8" spans="1:7" ht="30.75" thickBot="1">
      <c r="A8" s="35" t="s">
        <v>177</v>
      </c>
      <c r="B8" s="66" t="s">
        <v>204</v>
      </c>
      <c r="C8" s="35" t="s">
        <v>203</v>
      </c>
      <c r="D8" s="159">
        <v>30.32</v>
      </c>
      <c r="E8" s="125">
        <v>25.54</v>
      </c>
      <c r="F8" s="160">
        <v>52.61</v>
      </c>
      <c r="G8" s="125">
        <f>(D8+F8)*4+E8*9</f>
        <v>561.58000000000004</v>
      </c>
    </row>
    <row r="9" spans="1:7" ht="15.75" thickBot="1">
      <c r="A9" s="35" t="s">
        <v>43</v>
      </c>
      <c r="B9" s="49" t="s">
        <v>44</v>
      </c>
      <c r="C9" s="35">
        <v>200</v>
      </c>
      <c r="D9" s="159">
        <v>1.8</v>
      </c>
      <c r="E9" s="125">
        <v>1.5</v>
      </c>
      <c r="F9" s="160">
        <v>20.6</v>
      </c>
      <c r="G9" s="125">
        <f>(D9+F9)*4+E9*9</f>
        <v>103.10000000000001</v>
      </c>
    </row>
    <row r="10" spans="1:7" ht="15.75" thickBot="1">
      <c r="A10" s="52" t="s">
        <v>33</v>
      </c>
      <c r="B10" s="53" t="s">
        <v>34</v>
      </c>
      <c r="C10" s="54">
        <v>60</v>
      </c>
      <c r="D10" s="161">
        <v>3.78</v>
      </c>
      <c r="E10" s="162">
        <v>1.02</v>
      </c>
      <c r="F10" s="161">
        <v>24.9</v>
      </c>
      <c r="G10" s="162">
        <f t="shared" ref="G10" si="0">(F10+D10)*4+E10*9</f>
        <v>123.9</v>
      </c>
    </row>
    <row r="11" spans="1:7" ht="16.5" customHeight="1" thickBot="1">
      <c r="A11" s="80"/>
      <c r="B11" s="81" t="s">
        <v>8</v>
      </c>
      <c r="C11" s="94">
        <v>500</v>
      </c>
      <c r="D11" s="177">
        <f t="shared" ref="D11:G11" si="1">SUM(D8:D10)</f>
        <v>35.9</v>
      </c>
      <c r="E11" s="177">
        <f t="shared" si="1"/>
        <v>28.06</v>
      </c>
      <c r="F11" s="177">
        <f t="shared" si="1"/>
        <v>98.110000000000014</v>
      </c>
      <c r="G11" s="177">
        <f t="shared" si="1"/>
        <v>788.58</v>
      </c>
    </row>
    <row r="12" spans="1:7" ht="24" customHeight="1" thickBot="1">
      <c r="A12" s="55"/>
      <c r="B12" s="47" t="s">
        <v>199</v>
      </c>
      <c r="C12" s="130"/>
      <c r="D12" s="44"/>
      <c r="E12" s="45"/>
      <c r="F12" s="44"/>
      <c r="G12" s="45"/>
    </row>
    <row r="13" spans="1:7" ht="30.75" customHeight="1" thickBot="1">
      <c r="A13" s="35" t="s">
        <v>177</v>
      </c>
      <c r="B13" s="66" t="s">
        <v>204</v>
      </c>
      <c r="C13" s="35" t="s">
        <v>211</v>
      </c>
      <c r="D13" s="159">
        <v>34.5</v>
      </c>
      <c r="E13" s="125">
        <v>29.9</v>
      </c>
      <c r="F13" s="160">
        <v>60</v>
      </c>
      <c r="G13" s="125">
        <f>(D13+F13)*4+E13*9</f>
        <v>647.09999999999991</v>
      </c>
    </row>
    <row r="14" spans="1:7" ht="15" customHeight="1" thickBot="1">
      <c r="A14" s="35" t="s">
        <v>43</v>
      </c>
      <c r="B14" s="49" t="s">
        <v>44</v>
      </c>
      <c r="C14" s="35">
        <v>200</v>
      </c>
      <c r="D14" s="159">
        <v>1.8</v>
      </c>
      <c r="E14" s="125">
        <v>1.5</v>
      </c>
      <c r="F14" s="160">
        <v>20.6</v>
      </c>
      <c r="G14" s="125">
        <f>(D14+F14)*4+E14*9</f>
        <v>103.10000000000001</v>
      </c>
    </row>
    <row r="15" spans="1:7" ht="19.5" customHeight="1" thickBot="1">
      <c r="A15" s="52" t="s">
        <v>33</v>
      </c>
      <c r="B15" s="53" t="s">
        <v>34</v>
      </c>
      <c r="C15" s="54">
        <v>60</v>
      </c>
      <c r="D15" s="161">
        <v>3.78</v>
      </c>
      <c r="E15" s="162">
        <v>1.02</v>
      </c>
      <c r="F15" s="161">
        <v>24.9</v>
      </c>
      <c r="G15" s="162">
        <f t="shared" ref="G15" si="2">(F15+D15)*4+E15*9</f>
        <v>123.9</v>
      </c>
    </row>
    <row r="16" spans="1:7" ht="15.75" customHeight="1" thickBot="1">
      <c r="A16" s="90"/>
      <c r="B16" s="91" t="s">
        <v>8</v>
      </c>
      <c r="C16" s="92">
        <v>550</v>
      </c>
      <c r="D16" s="178">
        <f t="shared" ref="D16:G16" si="3">SUM(D13:D15)</f>
        <v>40.08</v>
      </c>
      <c r="E16" s="178">
        <f t="shared" si="3"/>
        <v>32.42</v>
      </c>
      <c r="F16" s="178">
        <f t="shared" si="3"/>
        <v>105.5</v>
      </c>
      <c r="G16" s="178">
        <f t="shared" si="3"/>
        <v>874.09999999999991</v>
      </c>
    </row>
    <row r="17" spans="1:7" ht="26.25" customHeight="1" thickBot="1">
      <c r="A17" s="55"/>
      <c r="B17" s="57" t="s">
        <v>9</v>
      </c>
      <c r="C17" s="55"/>
      <c r="D17" s="58"/>
      <c r="E17" s="55"/>
      <c r="F17" s="58"/>
      <c r="G17" s="55"/>
    </row>
    <row r="18" spans="1:7" ht="26.25" customHeight="1" thickBot="1">
      <c r="A18" s="12">
        <v>114</v>
      </c>
      <c r="B18" s="6" t="s">
        <v>53</v>
      </c>
      <c r="C18" s="12" t="s">
        <v>39</v>
      </c>
      <c r="D18" s="159">
        <v>7.98</v>
      </c>
      <c r="E18" s="125">
        <v>6.1</v>
      </c>
      <c r="F18" s="159">
        <v>9.0399999999999991</v>
      </c>
      <c r="G18" s="179">
        <f t="shared" ref="G18" si="4">(D18+F18)*4+E18*9</f>
        <v>122.97999999999999</v>
      </c>
    </row>
    <row r="19" spans="1:7" ht="30.75" thickBot="1">
      <c r="A19" s="35" t="s">
        <v>41</v>
      </c>
      <c r="B19" s="66" t="s">
        <v>97</v>
      </c>
      <c r="C19" s="35" t="s">
        <v>136</v>
      </c>
      <c r="D19" s="159">
        <v>22.5</v>
      </c>
      <c r="E19" s="125">
        <v>26.4</v>
      </c>
      <c r="F19" s="159">
        <v>28.4</v>
      </c>
      <c r="G19" s="125">
        <f>(D19+F19)*4+E19*9</f>
        <v>441.2</v>
      </c>
    </row>
    <row r="20" spans="1:7" ht="30.75" customHeight="1" thickBot="1">
      <c r="A20" s="131" t="s">
        <v>157</v>
      </c>
      <c r="B20" s="59" t="s">
        <v>205</v>
      </c>
      <c r="C20" s="18" t="s">
        <v>321</v>
      </c>
      <c r="D20" s="169">
        <v>4.3600000000000003</v>
      </c>
      <c r="E20" s="170">
        <v>4.4000000000000004</v>
      </c>
      <c r="F20" s="169">
        <v>23.4</v>
      </c>
      <c r="G20" s="125">
        <f>(D20+F20)*4+E20*9</f>
        <v>150.63999999999999</v>
      </c>
    </row>
    <row r="21" spans="1:7" ht="23.25" customHeight="1" thickBot="1">
      <c r="A21" s="35">
        <v>634</v>
      </c>
      <c r="B21" s="49" t="s">
        <v>42</v>
      </c>
      <c r="C21" s="35">
        <v>200</v>
      </c>
      <c r="D21" s="159">
        <v>0.6</v>
      </c>
      <c r="E21" s="125">
        <v>0.16</v>
      </c>
      <c r="F21" s="159">
        <v>27.4</v>
      </c>
      <c r="G21" s="125">
        <f>(D21+F21)*4+E21*9</f>
        <v>113.44</v>
      </c>
    </row>
    <row r="22" spans="1:7" ht="15.75" thickBot="1">
      <c r="A22" s="52" t="s">
        <v>33</v>
      </c>
      <c r="B22" s="53" t="s">
        <v>34</v>
      </c>
      <c r="C22" s="54">
        <v>20</v>
      </c>
      <c r="D22" s="161">
        <v>1.26</v>
      </c>
      <c r="E22" s="162">
        <v>0.34</v>
      </c>
      <c r="F22" s="161">
        <v>8.3000000000000007</v>
      </c>
      <c r="G22" s="125">
        <f>(D22+F22)*4+E22*9</f>
        <v>41.300000000000004</v>
      </c>
    </row>
    <row r="23" spans="1:7" ht="15.75" thickBot="1">
      <c r="A23" s="35" t="s">
        <v>33</v>
      </c>
      <c r="B23" s="49" t="s">
        <v>35</v>
      </c>
      <c r="C23" s="54">
        <v>20</v>
      </c>
      <c r="D23" s="161">
        <v>1.26</v>
      </c>
      <c r="E23" s="162">
        <v>0.34</v>
      </c>
      <c r="F23" s="161">
        <v>8.3000000000000007</v>
      </c>
      <c r="G23" s="125">
        <f t="shared" ref="G23" si="5">(D23+F23)*4+E23*9</f>
        <v>41.300000000000004</v>
      </c>
    </row>
    <row r="24" spans="1:7" ht="15.75" thickBot="1">
      <c r="A24" s="35" t="s">
        <v>33</v>
      </c>
      <c r="B24" s="49" t="s">
        <v>64</v>
      </c>
      <c r="C24" s="35">
        <v>100</v>
      </c>
      <c r="D24" s="165">
        <v>0.4</v>
      </c>
      <c r="E24" s="165">
        <v>0.4</v>
      </c>
      <c r="F24" s="165">
        <v>9.8000000000000007</v>
      </c>
      <c r="G24" s="162">
        <f t="shared" ref="G24" si="6">(F24+D24)*4+E24*9</f>
        <v>44.400000000000006</v>
      </c>
    </row>
    <row r="25" spans="1:7" ht="3.75" customHeight="1" thickBot="1">
      <c r="A25" s="35"/>
      <c r="B25" s="49"/>
      <c r="C25" s="35"/>
      <c r="D25" s="165"/>
      <c r="E25" s="165"/>
      <c r="F25" s="165"/>
      <c r="G25" s="162"/>
    </row>
    <row r="26" spans="1:7" ht="16.5" customHeight="1" thickBot="1">
      <c r="A26" s="80"/>
      <c r="B26" s="81" t="s">
        <v>8</v>
      </c>
      <c r="C26" s="82">
        <v>855</v>
      </c>
      <c r="D26" s="171">
        <f t="shared" ref="D26:F26" si="7">SUM(D18:D25)</f>
        <v>38.36</v>
      </c>
      <c r="E26" s="171">
        <f t="shared" si="7"/>
        <v>38.14</v>
      </c>
      <c r="F26" s="171">
        <f t="shared" si="7"/>
        <v>114.63999999999999</v>
      </c>
      <c r="G26" s="171">
        <f>SUM(G18:G25)</f>
        <v>955.25999999999988</v>
      </c>
    </row>
    <row r="27" spans="1:7" ht="25.5" customHeight="1" thickBot="1">
      <c r="A27" s="46"/>
      <c r="B27" s="47" t="s">
        <v>200</v>
      </c>
      <c r="C27" s="46"/>
      <c r="D27" s="48"/>
      <c r="E27" s="46"/>
      <c r="F27" s="48"/>
      <c r="G27" s="46"/>
    </row>
    <row r="28" spans="1:7" ht="2.25" customHeight="1" thickBot="1">
      <c r="A28" s="35"/>
      <c r="B28" s="6"/>
      <c r="C28" s="35"/>
      <c r="D28" s="159"/>
      <c r="E28" s="125"/>
      <c r="F28" s="159"/>
      <c r="G28" s="179"/>
    </row>
    <row r="29" spans="1:7" ht="15.75" thickBot="1">
      <c r="A29" s="12">
        <v>114</v>
      </c>
      <c r="B29" s="6" t="s">
        <v>53</v>
      </c>
      <c r="C29" s="12" t="s">
        <v>36</v>
      </c>
      <c r="D29" s="159">
        <v>9.8800000000000008</v>
      </c>
      <c r="E29" s="125">
        <v>7.55</v>
      </c>
      <c r="F29" s="159">
        <v>11.19</v>
      </c>
      <c r="G29" s="179">
        <f t="shared" ref="G29:G35" si="8">(D29+F29)*4+E29*9</f>
        <v>152.23000000000002</v>
      </c>
    </row>
    <row r="30" spans="1:7" ht="28.5" customHeight="1" thickBot="1">
      <c r="A30" s="35" t="s">
        <v>41</v>
      </c>
      <c r="B30" s="66" t="s">
        <v>97</v>
      </c>
      <c r="C30" s="35" t="s">
        <v>96</v>
      </c>
      <c r="D30" s="159">
        <v>23.74</v>
      </c>
      <c r="E30" s="125">
        <v>30.57</v>
      </c>
      <c r="F30" s="159">
        <v>31.73</v>
      </c>
      <c r="G30" s="125">
        <f t="shared" si="8"/>
        <v>497.01</v>
      </c>
    </row>
    <row r="31" spans="1:7" ht="27" customHeight="1" thickBot="1">
      <c r="A31" s="131" t="s">
        <v>157</v>
      </c>
      <c r="B31" s="59" t="s">
        <v>205</v>
      </c>
      <c r="C31" s="38" t="s">
        <v>322</v>
      </c>
      <c r="D31" s="169">
        <v>4.9800000000000004</v>
      </c>
      <c r="E31" s="170">
        <v>5.25</v>
      </c>
      <c r="F31" s="169">
        <v>27.52</v>
      </c>
      <c r="G31" s="125">
        <f>(D31+F31)*4+E31*9</f>
        <v>177.25</v>
      </c>
    </row>
    <row r="32" spans="1:7" ht="15.75" thickBot="1">
      <c r="A32" s="35">
        <v>634</v>
      </c>
      <c r="B32" s="49" t="s">
        <v>42</v>
      </c>
      <c r="C32" s="35">
        <v>200</v>
      </c>
      <c r="D32" s="159">
        <v>0.6</v>
      </c>
      <c r="E32" s="125">
        <v>0.16</v>
      </c>
      <c r="F32" s="159">
        <v>27.4</v>
      </c>
      <c r="G32" s="125">
        <f t="shared" si="8"/>
        <v>113.44</v>
      </c>
    </row>
    <row r="33" spans="1:8" ht="15.75" thickBot="1">
      <c r="A33" s="52" t="s">
        <v>33</v>
      </c>
      <c r="B33" s="53" t="s">
        <v>34</v>
      </c>
      <c r="C33" s="54">
        <v>20</v>
      </c>
      <c r="D33" s="161">
        <v>1.26</v>
      </c>
      <c r="E33" s="162">
        <v>0.34</v>
      </c>
      <c r="F33" s="161">
        <v>8.3000000000000007</v>
      </c>
      <c r="G33" s="125">
        <f>(D33+F33)*4+E33*9</f>
        <v>41.300000000000004</v>
      </c>
    </row>
    <row r="34" spans="1:8" ht="15.75" thickBot="1">
      <c r="A34" s="35" t="s">
        <v>33</v>
      </c>
      <c r="B34" s="49" t="s">
        <v>35</v>
      </c>
      <c r="C34" s="54">
        <v>20</v>
      </c>
      <c r="D34" s="161">
        <v>1.26</v>
      </c>
      <c r="E34" s="162">
        <v>0.34</v>
      </c>
      <c r="F34" s="161">
        <v>8.3000000000000007</v>
      </c>
      <c r="G34" s="125">
        <f t="shared" si="8"/>
        <v>41.300000000000004</v>
      </c>
    </row>
    <row r="35" spans="1:8" ht="15.75" thickBot="1">
      <c r="A35" s="35" t="s">
        <v>33</v>
      </c>
      <c r="B35" s="49" t="s">
        <v>64</v>
      </c>
      <c r="C35" s="35">
        <v>100</v>
      </c>
      <c r="D35" s="165">
        <v>0.4</v>
      </c>
      <c r="E35" s="165">
        <v>0.4</v>
      </c>
      <c r="F35" s="165">
        <v>9.8000000000000007</v>
      </c>
      <c r="G35" s="125">
        <f t="shared" si="8"/>
        <v>44.400000000000006</v>
      </c>
    </row>
    <row r="36" spans="1:8" ht="15.75" thickBot="1">
      <c r="A36" s="90"/>
      <c r="B36" s="91" t="s">
        <v>8</v>
      </c>
      <c r="C36" s="93">
        <v>950</v>
      </c>
      <c r="D36" s="180">
        <f>SUM(D28:D35)</f>
        <v>42.11999999999999</v>
      </c>
      <c r="E36" s="181">
        <f>SUM(E28:E35)</f>
        <v>44.61</v>
      </c>
      <c r="F36" s="181">
        <f t="shared" ref="F36:G36" si="9">SUM(F28:F35)</f>
        <v>124.24</v>
      </c>
      <c r="G36" s="181">
        <f t="shared" si="9"/>
        <v>1066.93</v>
      </c>
    </row>
    <row r="37" spans="1:8" ht="6.75" customHeight="1">
      <c r="A37" s="46"/>
      <c r="B37" s="60"/>
      <c r="C37" s="60"/>
      <c r="D37" s="182"/>
      <c r="E37" s="183"/>
      <c r="F37" s="182"/>
      <c r="G37" s="183"/>
      <c r="H37" s="17"/>
    </row>
    <row r="38" spans="1:8" ht="6" customHeight="1" thickBot="1">
      <c r="A38" s="46"/>
      <c r="B38" s="60"/>
      <c r="C38" s="60"/>
      <c r="D38" s="182"/>
      <c r="E38" s="183"/>
      <c r="F38" s="182"/>
      <c r="G38" s="183"/>
      <c r="H38" s="17"/>
    </row>
    <row r="39" spans="1:8" ht="15.75" thickBot="1">
      <c r="A39" s="95"/>
      <c r="B39" s="89" t="s">
        <v>98</v>
      </c>
      <c r="C39" s="95"/>
      <c r="D39" s="184">
        <f t="shared" ref="D39:G39" si="10">D26+D11</f>
        <v>74.259999999999991</v>
      </c>
      <c r="E39" s="185">
        <f t="shared" si="10"/>
        <v>66.2</v>
      </c>
      <c r="F39" s="186">
        <f t="shared" si="10"/>
        <v>212.75</v>
      </c>
      <c r="G39" s="185">
        <f t="shared" si="10"/>
        <v>1743.84</v>
      </c>
      <c r="H39" s="17"/>
    </row>
    <row r="40" spans="1:8" ht="15.75" thickBot="1">
      <c r="A40" s="96"/>
      <c r="B40" s="91" t="s">
        <v>209</v>
      </c>
      <c r="C40" s="97"/>
      <c r="D40" s="187">
        <f>D36+D16</f>
        <v>82.199999999999989</v>
      </c>
      <c r="E40" s="187">
        <f t="shared" ref="E40:G40" si="11">E36+E16</f>
        <v>77.03</v>
      </c>
      <c r="F40" s="187">
        <f t="shared" si="11"/>
        <v>229.74</v>
      </c>
      <c r="G40" s="187">
        <f t="shared" si="11"/>
        <v>1941.03</v>
      </c>
      <c r="H40" s="17"/>
    </row>
    <row r="41" spans="1:8">
      <c r="A41" s="42"/>
      <c r="B41" s="527"/>
      <c r="C41" s="527"/>
      <c r="D41" s="527"/>
      <c r="E41" s="527"/>
      <c r="F41" s="527"/>
      <c r="G41" s="527"/>
      <c r="H41" s="17"/>
    </row>
    <row r="42" spans="1:8">
      <c r="B42" s="17"/>
      <c r="C42" s="17"/>
      <c r="D42" s="17"/>
      <c r="E42" s="17"/>
      <c r="F42" s="17"/>
      <c r="G42" s="17"/>
      <c r="H42" s="17"/>
    </row>
    <row r="43" spans="1:8">
      <c r="B43" s="17"/>
      <c r="C43" s="17"/>
      <c r="D43" s="17"/>
      <c r="E43" s="17"/>
      <c r="F43" s="17"/>
      <c r="G43" s="17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</sheetData>
  <mergeCells count="9">
    <mergeCell ref="A1:E1"/>
    <mergeCell ref="A2:B2"/>
    <mergeCell ref="A3:B3"/>
    <mergeCell ref="G5:G6"/>
    <mergeCell ref="B41:G41"/>
    <mergeCell ref="A5:A6"/>
    <mergeCell ref="B5:B6"/>
    <mergeCell ref="C5:C6"/>
    <mergeCell ref="D5:F5"/>
  </mergeCells>
  <pageMargins left="0.70866141732283472" right="0.31496062992125984" top="0.55118110236220474" bottom="0.15748031496062992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7"/>
  <sheetViews>
    <sheetView workbookViewId="0">
      <pane ySplit="6" topLeftCell="A7" activePane="bottomLeft" state="frozen"/>
      <selection pane="bottomLeft" activeCell="D16" sqref="D16"/>
    </sheetView>
  </sheetViews>
  <sheetFormatPr defaultRowHeight="15"/>
  <cols>
    <col min="1" max="1" width="10" customWidth="1"/>
    <col min="2" max="2" width="42.28515625" customWidth="1"/>
    <col min="3" max="3" width="9.7109375" customWidth="1"/>
    <col min="7" max="7" width="12.85546875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142</v>
      </c>
      <c r="B2" s="530"/>
      <c r="C2" s="150"/>
      <c r="D2" s="150"/>
      <c r="E2" s="150"/>
      <c r="F2" s="1"/>
      <c r="G2" s="1"/>
    </row>
    <row r="3" spans="1:7" ht="18.75">
      <c r="A3" s="530" t="s">
        <v>143</v>
      </c>
      <c r="B3" s="530"/>
      <c r="C3" s="150"/>
      <c r="D3" s="150"/>
      <c r="E3" s="150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 thickBot="1">
      <c r="A7" s="2"/>
      <c r="B7" s="10" t="s">
        <v>16</v>
      </c>
      <c r="C7" s="2"/>
      <c r="D7" s="4"/>
      <c r="E7" s="2"/>
      <c r="F7" s="4"/>
      <c r="G7" s="2"/>
    </row>
    <row r="8" spans="1:7" ht="33" customHeight="1" thickBot="1">
      <c r="A8" s="35">
        <v>3</v>
      </c>
      <c r="B8" s="66" t="s">
        <v>37</v>
      </c>
      <c r="C8" s="35" t="s">
        <v>178</v>
      </c>
      <c r="D8" s="159">
        <v>5.66</v>
      </c>
      <c r="E8" s="125">
        <v>11.99</v>
      </c>
      <c r="F8" s="160">
        <v>1.21</v>
      </c>
      <c r="G8" s="125">
        <f t="shared" ref="G8:G10" si="0">(D8+F8)*4+E8*9</f>
        <v>135.38999999999999</v>
      </c>
    </row>
    <row r="9" spans="1:7" ht="15.75" thickBot="1">
      <c r="A9" s="35">
        <v>340</v>
      </c>
      <c r="B9" s="49" t="s">
        <v>38</v>
      </c>
      <c r="C9" s="35" t="s">
        <v>39</v>
      </c>
      <c r="D9" s="159">
        <v>11.88</v>
      </c>
      <c r="E9" s="125">
        <v>12.3</v>
      </c>
      <c r="F9" s="160">
        <v>3.3</v>
      </c>
      <c r="G9" s="125">
        <f t="shared" si="0"/>
        <v>171.42000000000002</v>
      </c>
    </row>
    <row r="10" spans="1:7" ht="15.75" thickBot="1">
      <c r="A10" s="52">
        <v>693</v>
      </c>
      <c r="B10" s="53" t="s">
        <v>40</v>
      </c>
      <c r="C10" s="54">
        <v>200</v>
      </c>
      <c r="D10" s="159">
        <v>5.8</v>
      </c>
      <c r="E10" s="125">
        <v>5.8</v>
      </c>
      <c r="F10" s="159">
        <v>34.4</v>
      </c>
      <c r="G10" s="125">
        <f t="shared" si="0"/>
        <v>212.99999999999997</v>
      </c>
    </row>
    <row r="11" spans="1:7" ht="15.75" thickBot="1">
      <c r="A11" s="52" t="s">
        <v>33</v>
      </c>
      <c r="B11" s="53" t="s">
        <v>34</v>
      </c>
      <c r="C11" s="50">
        <v>60</v>
      </c>
      <c r="D11" s="161">
        <v>3</v>
      </c>
      <c r="E11" s="162">
        <v>1</v>
      </c>
      <c r="F11" s="161">
        <v>24.8</v>
      </c>
      <c r="G11" s="125">
        <f t="shared" ref="G11" si="1">(F11+D11)*4+E11*9</f>
        <v>120.2</v>
      </c>
    </row>
    <row r="12" spans="1:7" ht="4.5" customHeight="1">
      <c r="A12" s="72"/>
      <c r="B12" s="22"/>
      <c r="C12" s="72"/>
      <c r="D12" s="188"/>
      <c r="E12" s="188"/>
      <c r="F12" s="188"/>
      <c r="G12" s="188"/>
    </row>
    <row r="13" spans="1:7" ht="16.5" customHeight="1" thickBot="1">
      <c r="A13" s="76"/>
      <c r="B13" s="77" t="s">
        <v>8</v>
      </c>
      <c r="C13" s="78">
        <v>503</v>
      </c>
      <c r="D13" s="166">
        <f>SUM(D8:D12)</f>
        <v>26.34</v>
      </c>
      <c r="E13" s="166">
        <f t="shared" ref="E13:G13" si="2">SUM(E8:E12)</f>
        <v>31.09</v>
      </c>
      <c r="F13" s="166">
        <f t="shared" si="2"/>
        <v>63.709999999999994</v>
      </c>
      <c r="G13" s="79">
        <f t="shared" si="2"/>
        <v>640.01</v>
      </c>
    </row>
    <row r="14" spans="1:7" ht="24" customHeight="1" thickBot="1">
      <c r="A14" s="55"/>
      <c r="B14" s="47" t="s">
        <v>199</v>
      </c>
      <c r="C14" s="149"/>
      <c r="D14" s="44"/>
      <c r="E14" s="45"/>
      <c r="F14" s="44"/>
      <c r="G14" s="45"/>
    </row>
    <row r="15" spans="1:7" ht="33.75" customHeight="1" thickBot="1">
      <c r="A15" s="35">
        <v>3</v>
      </c>
      <c r="B15" s="66" t="s">
        <v>37</v>
      </c>
      <c r="C15" s="35" t="s">
        <v>190</v>
      </c>
      <c r="D15" s="159">
        <v>7.37</v>
      </c>
      <c r="E15" s="125">
        <v>15.6</v>
      </c>
      <c r="F15" s="160">
        <v>1.43</v>
      </c>
      <c r="G15" s="125">
        <f t="shared" ref="G15:G17" si="3">(D15+F15)*4+E15*9</f>
        <v>175.60000000000002</v>
      </c>
    </row>
    <row r="16" spans="1:7" ht="15" customHeight="1" thickBot="1">
      <c r="A16" s="35">
        <v>340</v>
      </c>
      <c r="B16" s="49" t="s">
        <v>38</v>
      </c>
      <c r="C16" s="35" t="s">
        <v>323</v>
      </c>
      <c r="D16" s="159">
        <v>11.88</v>
      </c>
      <c r="E16" s="125">
        <v>12.3</v>
      </c>
      <c r="F16" s="160">
        <v>3.3</v>
      </c>
      <c r="G16" s="125">
        <f t="shared" si="3"/>
        <v>171.42000000000002</v>
      </c>
    </row>
    <row r="17" spans="1:7" ht="14.25" customHeight="1" thickBot="1">
      <c r="A17" s="52">
        <v>693</v>
      </c>
      <c r="B17" s="53" t="s">
        <v>40</v>
      </c>
      <c r="C17" s="54">
        <v>200</v>
      </c>
      <c r="D17" s="159">
        <v>5.8</v>
      </c>
      <c r="E17" s="125">
        <v>5.8</v>
      </c>
      <c r="F17" s="159">
        <v>34.4</v>
      </c>
      <c r="G17" s="125">
        <f t="shared" si="3"/>
        <v>212.99999999999997</v>
      </c>
    </row>
    <row r="18" spans="1:7" ht="14.25" customHeight="1">
      <c r="A18" s="52" t="s">
        <v>33</v>
      </c>
      <c r="B18" s="53" t="s">
        <v>34</v>
      </c>
      <c r="C18" s="54">
        <v>80</v>
      </c>
      <c r="D18" s="161">
        <v>4.5</v>
      </c>
      <c r="E18" s="162">
        <v>1.2</v>
      </c>
      <c r="F18" s="161">
        <v>29.9</v>
      </c>
      <c r="G18" s="162">
        <f t="shared" ref="G18" si="4">(F18+D18)*4+E18*9</f>
        <v>148.4</v>
      </c>
    </row>
    <row r="19" spans="1:7" ht="3.75" customHeight="1" thickBot="1">
      <c r="A19" s="72"/>
      <c r="B19" s="22"/>
      <c r="C19" s="72"/>
      <c r="D19" s="188"/>
      <c r="E19" s="188"/>
      <c r="F19" s="188"/>
      <c r="G19" s="188"/>
    </row>
    <row r="20" spans="1:7" ht="15.75" customHeight="1" thickBot="1">
      <c r="A20" s="90"/>
      <c r="B20" s="91" t="s">
        <v>8</v>
      </c>
      <c r="C20" s="92">
        <v>553</v>
      </c>
      <c r="D20" s="178">
        <f t="shared" ref="D20:G20" si="5">SUM(D15:D18)</f>
        <v>29.55</v>
      </c>
      <c r="E20" s="178">
        <f t="shared" si="5"/>
        <v>34.9</v>
      </c>
      <c r="F20" s="178">
        <f t="shared" si="5"/>
        <v>69.03</v>
      </c>
      <c r="G20" s="178">
        <f t="shared" si="5"/>
        <v>708.42</v>
      </c>
    </row>
    <row r="21" spans="1:7" ht="26.25" customHeight="1" thickBot="1">
      <c r="A21" s="55"/>
      <c r="B21" s="57" t="s">
        <v>9</v>
      </c>
      <c r="C21" s="55"/>
      <c r="D21" s="58"/>
      <c r="E21" s="55"/>
      <c r="F21" s="58"/>
      <c r="G21" s="55"/>
    </row>
    <row r="22" spans="1:7" ht="3" customHeight="1" thickBot="1">
      <c r="A22" s="55"/>
      <c r="B22" s="49"/>
      <c r="C22" s="45"/>
      <c r="D22" s="58"/>
      <c r="E22" s="55"/>
      <c r="F22" s="58"/>
      <c r="G22" s="35"/>
    </row>
    <row r="23" spans="1:7" ht="15.75" thickBot="1">
      <c r="A23" s="12" t="s">
        <v>166</v>
      </c>
      <c r="B23" s="6" t="s">
        <v>167</v>
      </c>
      <c r="C23" s="12" t="s">
        <v>179</v>
      </c>
      <c r="D23" s="159">
        <v>9.91</v>
      </c>
      <c r="E23" s="125">
        <v>6.16</v>
      </c>
      <c r="F23" s="159">
        <v>24.62</v>
      </c>
      <c r="G23" s="191">
        <f t="shared" ref="G23:G25" si="6">(D23+F23)*4+E23*9</f>
        <v>193.56</v>
      </c>
    </row>
    <row r="24" spans="1:7" ht="19.5" customHeight="1" thickBot="1">
      <c r="A24" s="486" t="s">
        <v>312</v>
      </c>
      <c r="B24" s="487" t="s">
        <v>313</v>
      </c>
      <c r="C24" s="491">
        <v>90</v>
      </c>
      <c r="D24" s="169">
        <v>16.3</v>
      </c>
      <c r="E24" s="170">
        <v>6.15</v>
      </c>
      <c r="F24" s="169">
        <v>10.7</v>
      </c>
      <c r="G24" s="191">
        <f t="shared" si="6"/>
        <v>163.35</v>
      </c>
    </row>
    <row r="25" spans="1:7" ht="17.25" customHeight="1" thickBot="1">
      <c r="A25" s="38">
        <v>511</v>
      </c>
      <c r="B25" s="59" t="s">
        <v>314</v>
      </c>
      <c r="C25" s="38">
        <v>150</v>
      </c>
      <c r="D25" s="169">
        <v>3.6</v>
      </c>
      <c r="E25" s="170">
        <v>5.4</v>
      </c>
      <c r="F25" s="169">
        <v>36.4</v>
      </c>
      <c r="G25" s="125">
        <f t="shared" si="6"/>
        <v>208.6</v>
      </c>
    </row>
    <row r="26" spans="1:7" ht="15" customHeight="1" thickBot="1">
      <c r="A26" s="35">
        <v>700</v>
      </c>
      <c r="B26" s="49" t="s">
        <v>100</v>
      </c>
      <c r="C26" s="35">
        <v>200</v>
      </c>
      <c r="D26" s="159">
        <v>0.1</v>
      </c>
      <c r="E26" s="125">
        <v>0.04</v>
      </c>
      <c r="F26" s="159">
        <v>21.2</v>
      </c>
      <c r="G26" s="125">
        <f t="shared" ref="G26" si="7">(D26+F26)*4+E26*9</f>
        <v>85.56</v>
      </c>
    </row>
    <row r="27" spans="1:7" ht="15.75" thickBot="1">
      <c r="A27" s="52" t="s">
        <v>33</v>
      </c>
      <c r="B27" s="53" t="s">
        <v>34</v>
      </c>
      <c r="C27" s="54">
        <v>20</v>
      </c>
      <c r="D27" s="161">
        <v>1.26</v>
      </c>
      <c r="E27" s="162">
        <v>0.34</v>
      </c>
      <c r="F27" s="161">
        <v>8.3000000000000007</v>
      </c>
      <c r="G27" s="162">
        <f t="shared" ref="G27" si="8">(F27+D27)*4+E27*9</f>
        <v>41.300000000000004</v>
      </c>
    </row>
    <row r="28" spans="1:7" ht="20.25" customHeight="1" thickBot="1">
      <c r="A28" s="35" t="s">
        <v>33</v>
      </c>
      <c r="B28" s="49" t="s">
        <v>35</v>
      </c>
      <c r="C28" s="50">
        <v>60</v>
      </c>
      <c r="D28" s="161">
        <v>3</v>
      </c>
      <c r="E28" s="162">
        <v>1</v>
      </c>
      <c r="F28" s="161">
        <v>24.8</v>
      </c>
      <c r="G28" s="162">
        <f>(F28+D28)*4+E28*9</f>
        <v>120.2</v>
      </c>
    </row>
    <row r="29" spans="1:7" ht="16.5" customHeight="1" thickBot="1">
      <c r="A29" s="80"/>
      <c r="B29" s="81" t="s">
        <v>8</v>
      </c>
      <c r="C29" s="82">
        <v>740</v>
      </c>
      <c r="D29" s="171">
        <f>SUM(D22:D28)</f>
        <v>34.17</v>
      </c>
      <c r="E29" s="171">
        <f t="shared" ref="E29:G29" si="9">SUM(E22:E28)</f>
        <v>19.09</v>
      </c>
      <c r="F29" s="171">
        <f t="shared" si="9"/>
        <v>126.02</v>
      </c>
      <c r="G29" s="171">
        <f t="shared" si="9"/>
        <v>812.56999999999994</v>
      </c>
    </row>
    <row r="30" spans="1:7" ht="25.5" customHeight="1" thickBot="1">
      <c r="A30" s="46"/>
      <c r="B30" s="47" t="s">
        <v>200</v>
      </c>
      <c r="C30" s="46"/>
      <c r="D30" s="48"/>
      <c r="E30" s="46"/>
      <c r="F30" s="48"/>
      <c r="G30" s="46"/>
    </row>
    <row r="31" spans="1:7" ht="2.25" customHeight="1" thickBot="1">
      <c r="A31" s="49"/>
      <c r="B31" s="49"/>
      <c r="C31" s="35"/>
      <c r="D31" s="132"/>
      <c r="E31" s="35"/>
      <c r="F31" s="132"/>
      <c r="G31" s="35"/>
    </row>
    <row r="32" spans="1:7" ht="15.75" thickBot="1">
      <c r="A32" s="12" t="s">
        <v>166</v>
      </c>
      <c r="B32" s="6" t="s">
        <v>167</v>
      </c>
      <c r="C32" s="35" t="s">
        <v>180</v>
      </c>
      <c r="D32" s="192">
        <v>12.16</v>
      </c>
      <c r="E32" s="125">
        <v>7.56</v>
      </c>
      <c r="F32" s="193">
        <v>30.22</v>
      </c>
      <c r="G32" s="191">
        <f t="shared" ref="G32:G34" si="10">(D32+F32)*4+E32*9</f>
        <v>237.55999999999997</v>
      </c>
    </row>
    <row r="33" spans="1:8" ht="20.25" customHeight="1" thickBot="1">
      <c r="A33" s="486" t="s">
        <v>312</v>
      </c>
      <c r="B33" s="487" t="s">
        <v>313</v>
      </c>
      <c r="C33" s="491">
        <v>100</v>
      </c>
      <c r="D33" s="169">
        <v>18.11</v>
      </c>
      <c r="E33" s="170">
        <v>6.83</v>
      </c>
      <c r="F33" s="169">
        <v>11.89</v>
      </c>
      <c r="G33" s="191">
        <f t="shared" si="10"/>
        <v>181.47</v>
      </c>
    </row>
    <row r="34" spans="1:8" ht="18" customHeight="1" thickBot="1">
      <c r="A34" s="38">
        <v>511</v>
      </c>
      <c r="B34" s="59" t="s">
        <v>314</v>
      </c>
      <c r="C34" s="38">
        <v>180</v>
      </c>
      <c r="D34" s="169">
        <v>4.32</v>
      </c>
      <c r="E34" s="170">
        <v>6.48</v>
      </c>
      <c r="F34" s="169">
        <v>43.68</v>
      </c>
      <c r="G34" s="125">
        <f t="shared" si="10"/>
        <v>250.32</v>
      </c>
    </row>
    <row r="35" spans="1:8" ht="15.75" thickBot="1">
      <c r="A35" s="35">
        <v>700</v>
      </c>
      <c r="B35" s="49" t="s">
        <v>50</v>
      </c>
      <c r="C35" s="35">
        <v>200</v>
      </c>
      <c r="D35" s="159">
        <v>0.1</v>
      </c>
      <c r="E35" s="125">
        <v>0.04</v>
      </c>
      <c r="F35" s="159">
        <v>21.2</v>
      </c>
      <c r="G35" s="125">
        <f t="shared" ref="G35" si="11">(D35+F35)*4+E35*9</f>
        <v>85.56</v>
      </c>
    </row>
    <row r="36" spans="1:8" ht="15.75" thickBot="1">
      <c r="A36" s="52" t="s">
        <v>33</v>
      </c>
      <c r="B36" s="53" t="s">
        <v>34</v>
      </c>
      <c r="C36" s="54">
        <v>70</v>
      </c>
      <c r="D36" s="161">
        <v>4.5</v>
      </c>
      <c r="E36" s="162">
        <v>1.2</v>
      </c>
      <c r="F36" s="161">
        <v>29.9</v>
      </c>
      <c r="G36" s="162">
        <f t="shared" ref="G36" si="12">(F36+D36)*4+E36*9</f>
        <v>148.4</v>
      </c>
    </row>
    <row r="37" spans="1:8" ht="15.75" thickBot="1">
      <c r="A37" s="35" t="s">
        <v>33</v>
      </c>
      <c r="B37" s="49" t="s">
        <v>35</v>
      </c>
      <c r="C37" s="50">
        <v>60</v>
      </c>
      <c r="D37" s="161">
        <v>3</v>
      </c>
      <c r="E37" s="162">
        <v>1</v>
      </c>
      <c r="F37" s="161">
        <v>24.8</v>
      </c>
      <c r="G37" s="162">
        <f>(F37+D37)*4+E37*9</f>
        <v>120.2</v>
      </c>
    </row>
    <row r="38" spans="1:8" ht="15.75" thickBot="1">
      <c r="A38" s="90"/>
      <c r="B38" s="91" t="s">
        <v>8</v>
      </c>
      <c r="C38" s="93">
        <v>880</v>
      </c>
      <c r="D38" s="180">
        <f t="shared" ref="D38:G38" si="13">SUM(D31:D37)</f>
        <v>42.190000000000005</v>
      </c>
      <c r="E38" s="181">
        <f t="shared" si="13"/>
        <v>23.11</v>
      </c>
      <c r="F38" s="180">
        <f t="shared" si="13"/>
        <v>161.69</v>
      </c>
      <c r="G38" s="181">
        <f t="shared" si="13"/>
        <v>1023.5099999999999</v>
      </c>
    </row>
    <row r="39" spans="1:8" ht="6.75" customHeight="1">
      <c r="A39" s="46"/>
      <c r="B39" s="60"/>
      <c r="C39" s="60"/>
      <c r="D39" s="61"/>
      <c r="E39" s="60"/>
      <c r="F39" s="61"/>
      <c r="G39" s="60"/>
      <c r="H39" s="17"/>
    </row>
    <row r="40" spans="1:8" ht="6" customHeight="1" thickBot="1">
      <c r="A40" s="46"/>
      <c r="B40" s="60"/>
      <c r="C40" s="60"/>
      <c r="D40" s="61"/>
      <c r="E40" s="60"/>
      <c r="F40" s="61"/>
      <c r="G40" s="60"/>
      <c r="H40" s="17"/>
    </row>
    <row r="41" spans="1:8" ht="15.75" thickBot="1">
      <c r="A41" s="80"/>
      <c r="B41" s="81" t="s">
        <v>81</v>
      </c>
      <c r="C41" s="80"/>
      <c r="D41" s="186">
        <f t="shared" ref="D41:G41" si="14">D29+D13</f>
        <v>60.510000000000005</v>
      </c>
      <c r="E41" s="185">
        <f t="shared" si="14"/>
        <v>50.18</v>
      </c>
      <c r="F41" s="186">
        <f t="shared" si="14"/>
        <v>189.73</v>
      </c>
      <c r="G41" s="185">
        <f t="shared" si="14"/>
        <v>1452.58</v>
      </c>
      <c r="H41" s="17"/>
    </row>
    <row r="42" spans="1:8" ht="15.75" thickBot="1">
      <c r="A42" s="98"/>
      <c r="B42" s="91" t="s">
        <v>210</v>
      </c>
      <c r="C42" s="99"/>
      <c r="D42" s="194">
        <f t="shared" ref="D42:G42" si="15">D38+D20</f>
        <v>71.740000000000009</v>
      </c>
      <c r="E42" s="194">
        <f t="shared" si="15"/>
        <v>58.01</v>
      </c>
      <c r="F42" s="194">
        <f t="shared" si="15"/>
        <v>230.72</v>
      </c>
      <c r="G42" s="194">
        <f t="shared" si="15"/>
        <v>1731.9299999999998</v>
      </c>
      <c r="H42" s="17"/>
    </row>
    <row r="43" spans="1:8">
      <c r="A43" s="42"/>
      <c r="B43" s="527"/>
      <c r="C43" s="527"/>
      <c r="D43" s="527"/>
      <c r="E43" s="527"/>
      <c r="F43" s="527"/>
      <c r="G43" s="527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  <row r="66" spans="2:8">
      <c r="B66" s="17"/>
      <c r="C66" s="17"/>
      <c r="D66" s="17"/>
      <c r="E66" s="17"/>
      <c r="F66" s="17"/>
      <c r="G66" s="17"/>
      <c r="H66" s="17"/>
    </row>
    <row r="67" spans="2:8">
      <c r="B67" s="17"/>
      <c r="C67" s="17"/>
      <c r="D67" s="17"/>
      <c r="E67" s="17"/>
      <c r="F67" s="17"/>
      <c r="G67" s="17"/>
      <c r="H67" s="17"/>
    </row>
  </sheetData>
  <mergeCells count="9">
    <mergeCell ref="G5:G6"/>
    <mergeCell ref="B43:G43"/>
    <mergeCell ref="A1:E1"/>
    <mergeCell ref="A2:B2"/>
    <mergeCell ref="A3:B3"/>
    <mergeCell ref="A5:A6"/>
    <mergeCell ref="B5:B6"/>
    <mergeCell ref="C5:C6"/>
    <mergeCell ref="D5:F5"/>
  </mergeCells>
  <pageMargins left="0.70866141732283472" right="0.31496062992125984" top="0.55118110236220474" bottom="0.15748031496062992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7"/>
  <sheetViews>
    <sheetView workbookViewId="0">
      <pane ySplit="6" topLeftCell="A7" activePane="bottomLeft" state="frozen"/>
      <selection pane="bottomLeft" activeCell="B32" sqref="B32"/>
    </sheetView>
  </sheetViews>
  <sheetFormatPr defaultRowHeight="15"/>
  <cols>
    <col min="1" max="1" width="10" customWidth="1"/>
    <col min="2" max="2" width="41.42578125" customWidth="1"/>
    <col min="3" max="3" width="10.7109375" customWidth="1"/>
    <col min="7" max="7" width="12.85546875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142</v>
      </c>
      <c r="B2" s="530"/>
      <c r="C2" s="133"/>
      <c r="D2" s="133"/>
      <c r="E2" s="133"/>
      <c r="F2" s="1"/>
      <c r="G2" s="1"/>
    </row>
    <row r="3" spans="1:7" ht="18.75">
      <c r="A3" s="530" t="s">
        <v>144</v>
      </c>
      <c r="B3" s="530"/>
      <c r="C3" s="133"/>
      <c r="D3" s="133"/>
      <c r="E3" s="133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 thickBot="1">
      <c r="A7" s="2"/>
      <c r="B7" s="10" t="s">
        <v>16</v>
      </c>
      <c r="C7" s="2"/>
      <c r="D7" s="4"/>
      <c r="E7" s="2"/>
      <c r="F7" s="4"/>
      <c r="G7" s="2"/>
    </row>
    <row r="8" spans="1:7" ht="16.5" customHeight="1" thickBot="1">
      <c r="A8" s="35">
        <v>311</v>
      </c>
      <c r="B8" s="49" t="s">
        <v>191</v>
      </c>
      <c r="C8" s="12" t="s">
        <v>39</v>
      </c>
      <c r="D8" s="159">
        <v>8.6199999999999992</v>
      </c>
      <c r="E8" s="125">
        <v>12.6</v>
      </c>
      <c r="F8" s="160">
        <v>42.61</v>
      </c>
      <c r="G8" s="179">
        <f>(F8+D8)*4+E8*9</f>
        <v>318.32</v>
      </c>
    </row>
    <row r="9" spans="1:7" ht="15.75" thickBot="1">
      <c r="A9" s="35">
        <v>741</v>
      </c>
      <c r="B9" s="49" t="s">
        <v>192</v>
      </c>
      <c r="C9" s="12">
        <v>65</v>
      </c>
      <c r="D9" s="159">
        <v>2.67</v>
      </c>
      <c r="E9" s="125">
        <v>7.5</v>
      </c>
      <c r="F9" s="160">
        <v>8.19</v>
      </c>
      <c r="G9" s="179">
        <f>(F9+D9)*4+E9*9</f>
        <v>110.94</v>
      </c>
    </row>
    <row r="10" spans="1:7" ht="15.75" thickBot="1">
      <c r="A10" s="35" t="s">
        <v>43</v>
      </c>
      <c r="B10" s="49" t="s">
        <v>44</v>
      </c>
      <c r="C10" s="35">
        <v>200</v>
      </c>
      <c r="D10" s="159">
        <v>1.4</v>
      </c>
      <c r="E10" s="125">
        <v>1.6</v>
      </c>
      <c r="F10" s="160">
        <v>16.399999999999999</v>
      </c>
      <c r="G10" s="179">
        <f>(F10+D10)*4+E10*9</f>
        <v>85.6</v>
      </c>
    </row>
    <row r="11" spans="1:7" ht="15.75" thickBot="1">
      <c r="A11" s="117" t="s">
        <v>33</v>
      </c>
      <c r="B11" s="46" t="s">
        <v>34</v>
      </c>
      <c r="C11" s="54">
        <v>20</v>
      </c>
      <c r="D11" s="161">
        <v>1.26</v>
      </c>
      <c r="E11" s="162">
        <v>0.34</v>
      </c>
      <c r="F11" s="161">
        <v>8.3000000000000007</v>
      </c>
      <c r="G11" s="179">
        <f t="shared" ref="G11" si="0">(F11+D11)*4+E11*9</f>
        <v>41.300000000000004</v>
      </c>
    </row>
    <row r="12" spans="1:7">
      <c r="A12" s="72" t="s">
        <v>33</v>
      </c>
      <c r="B12" s="22" t="s">
        <v>65</v>
      </c>
      <c r="C12" s="72" t="s">
        <v>56</v>
      </c>
      <c r="D12" s="188">
        <v>0.5</v>
      </c>
      <c r="E12" s="188">
        <v>0.1</v>
      </c>
      <c r="F12" s="188">
        <v>10.1</v>
      </c>
      <c r="G12" s="188">
        <f t="shared" ref="G12" si="1">(F12+D12)*4+E12*9</f>
        <v>43.3</v>
      </c>
    </row>
    <row r="13" spans="1:7" ht="16.5" customHeight="1" thickBot="1">
      <c r="A13" s="100"/>
      <c r="B13" s="101" t="s">
        <v>8</v>
      </c>
      <c r="C13" s="102">
        <v>695</v>
      </c>
      <c r="D13" s="195">
        <f>SUM(D8:D12)</f>
        <v>14.45</v>
      </c>
      <c r="E13" s="195">
        <f t="shared" ref="E13:G13" si="2">SUM(E8:E12)</f>
        <v>22.140000000000004</v>
      </c>
      <c r="F13" s="195">
        <f t="shared" si="2"/>
        <v>85.59999999999998</v>
      </c>
      <c r="G13" s="195">
        <f t="shared" si="2"/>
        <v>599.45999999999992</v>
      </c>
    </row>
    <row r="14" spans="1:7" ht="24" customHeight="1" thickBot="1">
      <c r="A14" s="3"/>
      <c r="B14" s="10" t="s">
        <v>199</v>
      </c>
      <c r="C14" s="36"/>
      <c r="D14" s="196"/>
      <c r="E14" s="197"/>
      <c r="F14" s="196"/>
      <c r="G14" s="197"/>
    </row>
    <row r="15" spans="1:7" ht="15" customHeight="1" thickBot="1">
      <c r="A15" s="35">
        <v>311</v>
      </c>
      <c r="B15" s="49" t="s">
        <v>191</v>
      </c>
      <c r="C15" s="12" t="s">
        <v>36</v>
      </c>
      <c r="D15" s="159">
        <v>11.09</v>
      </c>
      <c r="E15" s="125">
        <v>16.2</v>
      </c>
      <c r="F15" s="160">
        <v>53.51</v>
      </c>
      <c r="G15" s="125">
        <f>(D15+F15)*4+E15*9</f>
        <v>404.19999999999993</v>
      </c>
    </row>
    <row r="16" spans="1:7" ht="15" customHeight="1" thickBot="1">
      <c r="A16" s="35">
        <v>741</v>
      </c>
      <c r="B16" s="49" t="s">
        <v>192</v>
      </c>
      <c r="C16" s="12">
        <v>80</v>
      </c>
      <c r="D16" s="159">
        <v>3.28</v>
      </c>
      <c r="E16" s="125">
        <v>8.3000000000000007</v>
      </c>
      <c r="F16" s="160">
        <v>10.1</v>
      </c>
      <c r="G16" s="125">
        <f>(D16+F16)*4+E16*9</f>
        <v>128.22</v>
      </c>
    </row>
    <row r="17" spans="1:7" ht="14.25" customHeight="1" thickBot="1">
      <c r="A17" s="35" t="s">
        <v>43</v>
      </c>
      <c r="B17" s="49" t="s">
        <v>44</v>
      </c>
      <c r="C17" s="35">
        <v>200</v>
      </c>
      <c r="D17" s="159">
        <v>1.4</v>
      </c>
      <c r="E17" s="125">
        <v>1.6</v>
      </c>
      <c r="F17" s="160">
        <v>16.399999999999999</v>
      </c>
      <c r="G17" s="125">
        <f>(D17+F17)*4+E17*9</f>
        <v>85.6</v>
      </c>
    </row>
    <row r="18" spans="1:7" ht="14.25" customHeight="1" thickBot="1">
      <c r="A18" s="35" t="s">
        <v>33</v>
      </c>
      <c r="B18" s="49" t="s">
        <v>34</v>
      </c>
      <c r="C18" s="54">
        <v>20</v>
      </c>
      <c r="D18" s="161">
        <v>1.26</v>
      </c>
      <c r="E18" s="162">
        <v>0.34</v>
      </c>
      <c r="F18" s="161">
        <v>8.3000000000000007</v>
      </c>
      <c r="G18" s="125">
        <f>(D18+F18)*4+E18*9</f>
        <v>41.300000000000004</v>
      </c>
    </row>
    <row r="19" spans="1:7" ht="14.25" customHeight="1" thickBot="1">
      <c r="A19" s="114" t="s">
        <v>33</v>
      </c>
      <c r="B19" s="115" t="s">
        <v>65</v>
      </c>
      <c r="C19" s="114" t="s">
        <v>56</v>
      </c>
      <c r="D19" s="198">
        <v>0.5</v>
      </c>
      <c r="E19" s="198">
        <v>0.1</v>
      </c>
      <c r="F19" s="198">
        <v>10.1</v>
      </c>
      <c r="G19" s="198">
        <f t="shared" ref="G19" si="3">(F19+D19)*4+E19*9</f>
        <v>43.3</v>
      </c>
    </row>
    <row r="20" spans="1:7" ht="15.75" customHeight="1" thickBot="1">
      <c r="A20" s="106"/>
      <c r="B20" s="107" t="s">
        <v>8</v>
      </c>
      <c r="C20" s="112">
        <v>760</v>
      </c>
      <c r="D20" s="199">
        <f>SUM(D15:D19)</f>
        <v>17.53</v>
      </c>
      <c r="E20" s="199">
        <f t="shared" ref="E20" si="4">SUM(E15:E19)</f>
        <v>26.540000000000003</v>
      </c>
      <c r="F20" s="199">
        <f>SUM(F15:F19)</f>
        <v>98.409999999999982</v>
      </c>
      <c r="G20" s="199">
        <f t="shared" ref="G20" si="5">SUM(G15:G19)</f>
        <v>702.61999999999989</v>
      </c>
    </row>
    <row r="21" spans="1:7" ht="26.25" customHeight="1" thickBot="1">
      <c r="A21" s="3"/>
      <c r="B21" s="32" t="s">
        <v>9</v>
      </c>
      <c r="C21" s="3"/>
      <c r="D21" s="200"/>
      <c r="E21" s="201"/>
      <c r="F21" s="200"/>
      <c r="G21" s="201"/>
    </row>
    <row r="22" spans="1:7" ht="18" customHeight="1" thickBot="1">
      <c r="A22" s="12" t="s">
        <v>51</v>
      </c>
      <c r="B22" s="6" t="s">
        <v>52</v>
      </c>
      <c r="C22" s="12">
        <v>60</v>
      </c>
      <c r="D22" s="205">
        <v>0.42</v>
      </c>
      <c r="E22" s="179">
        <v>3.03</v>
      </c>
      <c r="F22" s="205">
        <v>1.41</v>
      </c>
      <c r="G22" s="179">
        <f t="shared" ref="G22" si="6">(D22+F22)*4+E22*9</f>
        <v>34.589999999999996</v>
      </c>
    </row>
    <row r="23" spans="1:7" ht="15.75" thickBot="1">
      <c r="A23" s="12" t="s">
        <v>60</v>
      </c>
      <c r="B23" s="6" t="s">
        <v>61</v>
      </c>
      <c r="C23" s="12" t="s">
        <v>31</v>
      </c>
      <c r="D23" s="159">
        <v>2.58</v>
      </c>
      <c r="E23" s="125">
        <v>5.16</v>
      </c>
      <c r="F23" s="159">
        <v>12.17</v>
      </c>
      <c r="G23" s="179">
        <f>(D23+F23)*4+E23*9</f>
        <v>105.44</v>
      </c>
    </row>
    <row r="24" spans="1:7" ht="15.75" thickBot="1">
      <c r="A24" s="12" t="s">
        <v>105</v>
      </c>
      <c r="B24" s="49" t="s">
        <v>106</v>
      </c>
      <c r="C24" s="35">
        <v>150</v>
      </c>
      <c r="D24" s="159">
        <v>18.8</v>
      </c>
      <c r="E24" s="125">
        <v>20.3</v>
      </c>
      <c r="F24" s="159">
        <v>24.3</v>
      </c>
      <c r="G24" s="125">
        <f t="shared" ref="G24" si="7">(D24+F24)*4+E24*9</f>
        <v>355.1</v>
      </c>
    </row>
    <row r="25" spans="1:7" ht="27" customHeight="1" thickBot="1">
      <c r="A25" s="120" t="s">
        <v>113</v>
      </c>
      <c r="B25" s="49" t="s">
        <v>112</v>
      </c>
      <c r="C25" s="35">
        <v>200</v>
      </c>
      <c r="D25" s="159">
        <v>0</v>
      </c>
      <c r="E25" s="125">
        <v>0</v>
      </c>
      <c r="F25" s="159">
        <v>24</v>
      </c>
      <c r="G25" s="125">
        <f>(F25+D25)*4+E25*9</f>
        <v>96</v>
      </c>
    </row>
    <row r="26" spans="1:7" ht="18" customHeight="1" thickBot="1">
      <c r="A26" s="28" t="s">
        <v>33</v>
      </c>
      <c r="B26" s="29" t="s">
        <v>34</v>
      </c>
      <c r="C26" s="27">
        <v>70</v>
      </c>
      <c r="D26" s="159">
        <v>4.41</v>
      </c>
      <c r="E26" s="125">
        <v>1.19</v>
      </c>
      <c r="F26" s="159">
        <v>29.05</v>
      </c>
      <c r="G26" s="179">
        <f t="shared" ref="G26:G27" si="8">(F26+D26)*4+E26*9</f>
        <v>144.55000000000001</v>
      </c>
    </row>
    <row r="27" spans="1:7" ht="15.75" thickBot="1">
      <c r="A27" s="12" t="s">
        <v>33</v>
      </c>
      <c r="B27" s="6" t="s">
        <v>35</v>
      </c>
      <c r="C27" s="12">
        <v>70</v>
      </c>
      <c r="D27" s="159">
        <v>4.41</v>
      </c>
      <c r="E27" s="125">
        <v>1.19</v>
      </c>
      <c r="F27" s="159">
        <v>29.05</v>
      </c>
      <c r="G27" s="179">
        <f t="shared" si="8"/>
        <v>144.55000000000001</v>
      </c>
    </row>
    <row r="28" spans="1:7" ht="3" customHeight="1" thickBot="1">
      <c r="A28" s="35"/>
      <c r="B28" s="49"/>
      <c r="C28" s="35"/>
      <c r="D28" s="159"/>
      <c r="E28" s="125"/>
      <c r="F28" s="159"/>
      <c r="G28" s="125"/>
    </row>
    <row r="29" spans="1:7" ht="16.5" customHeight="1" thickBot="1">
      <c r="A29" s="103"/>
      <c r="B29" s="104" t="s">
        <v>8</v>
      </c>
      <c r="C29" s="105">
        <v>765</v>
      </c>
      <c r="D29" s="202">
        <f>SUM(D22:D28)</f>
        <v>30.62</v>
      </c>
      <c r="E29" s="202">
        <f t="shared" ref="E29:G29" si="9">SUM(E22:E28)</f>
        <v>30.870000000000005</v>
      </c>
      <c r="F29" s="202">
        <f t="shared" si="9"/>
        <v>119.98</v>
      </c>
      <c r="G29" s="202">
        <f t="shared" si="9"/>
        <v>880.23</v>
      </c>
    </row>
    <row r="30" spans="1:7" ht="25.5" customHeight="1" thickBot="1">
      <c r="A30" s="2"/>
      <c r="B30" s="10" t="s">
        <v>200</v>
      </c>
      <c r="C30" s="2"/>
      <c r="D30" s="203"/>
      <c r="E30" s="204"/>
      <c r="F30" s="203"/>
      <c r="G30" s="204"/>
    </row>
    <row r="31" spans="1:7" ht="17.25" customHeight="1" thickBot="1">
      <c r="A31" s="12" t="s">
        <v>51</v>
      </c>
      <c r="B31" s="6" t="s">
        <v>52</v>
      </c>
      <c r="C31" s="12">
        <v>100</v>
      </c>
      <c r="D31" s="205">
        <v>0.71</v>
      </c>
      <c r="E31" s="179">
        <v>5.0599999999999996</v>
      </c>
      <c r="F31" s="205">
        <v>2.35</v>
      </c>
      <c r="G31" s="179">
        <f t="shared" ref="G31:G33" si="10">(D31+F31)*4+E31*9</f>
        <v>57.78</v>
      </c>
    </row>
    <row r="32" spans="1:7" ht="15.75" thickBot="1">
      <c r="A32" s="12" t="s">
        <v>60</v>
      </c>
      <c r="B32" s="6" t="s">
        <v>61</v>
      </c>
      <c r="C32" s="12" t="s">
        <v>104</v>
      </c>
      <c r="D32" s="159">
        <v>3.18</v>
      </c>
      <c r="E32" s="125">
        <v>6.36</v>
      </c>
      <c r="F32" s="159">
        <v>15.6</v>
      </c>
      <c r="G32" s="179">
        <f>(D32+F32)*4+E32*9</f>
        <v>132.36000000000001</v>
      </c>
    </row>
    <row r="33" spans="1:8" ht="15.75" thickBot="1">
      <c r="A33" s="12" t="s">
        <v>105</v>
      </c>
      <c r="B33" s="49" t="s">
        <v>106</v>
      </c>
      <c r="C33" s="35">
        <v>170</v>
      </c>
      <c r="D33" s="159">
        <v>19.04</v>
      </c>
      <c r="E33" s="125">
        <v>22.67</v>
      </c>
      <c r="F33" s="159">
        <v>27.54</v>
      </c>
      <c r="G33" s="125">
        <f t="shared" si="10"/>
        <v>390.35</v>
      </c>
    </row>
    <row r="34" spans="1:8" ht="27.75" customHeight="1" thickBot="1">
      <c r="A34" s="120" t="s">
        <v>113</v>
      </c>
      <c r="B34" s="49" t="s">
        <v>112</v>
      </c>
      <c r="C34" s="35">
        <v>200</v>
      </c>
      <c r="D34" s="159">
        <v>0</v>
      </c>
      <c r="E34" s="125">
        <v>0</v>
      </c>
      <c r="F34" s="159">
        <v>24</v>
      </c>
      <c r="G34" s="125">
        <f t="shared" ref="G34" si="11">(F34+D34)*4+E34*9</f>
        <v>96</v>
      </c>
    </row>
    <row r="35" spans="1:8" ht="15.75" thickBot="1">
      <c r="A35" s="14" t="s">
        <v>33</v>
      </c>
      <c r="B35" s="13" t="s">
        <v>34</v>
      </c>
      <c r="C35" s="14">
        <v>60</v>
      </c>
      <c r="D35" s="161">
        <v>3.78</v>
      </c>
      <c r="E35" s="162">
        <v>1.02</v>
      </c>
      <c r="F35" s="161">
        <v>24.9</v>
      </c>
      <c r="G35" s="191">
        <f>(F35+D35)*4+E35*9</f>
        <v>123.9</v>
      </c>
    </row>
    <row r="36" spans="1:8" ht="15.75" thickBot="1">
      <c r="A36" s="35" t="s">
        <v>33</v>
      </c>
      <c r="B36" s="49" t="s">
        <v>35</v>
      </c>
      <c r="C36" s="12">
        <v>70</v>
      </c>
      <c r="D36" s="159">
        <v>4.41</v>
      </c>
      <c r="E36" s="125">
        <v>1.19</v>
      </c>
      <c r="F36" s="159">
        <v>29.05</v>
      </c>
      <c r="G36" s="125">
        <f t="shared" ref="G36" si="12">(F36+D36)*4+E36*9</f>
        <v>144.55000000000001</v>
      </c>
    </row>
    <row r="37" spans="1:8" ht="3.75" customHeight="1" thickBot="1">
      <c r="A37" s="35"/>
      <c r="B37" s="49"/>
      <c r="C37" s="35"/>
      <c r="D37" s="159"/>
      <c r="E37" s="125"/>
      <c r="F37" s="159"/>
      <c r="G37" s="125"/>
    </row>
    <row r="38" spans="1:8" ht="15.75" thickBot="1">
      <c r="A38" s="106"/>
      <c r="B38" s="107" t="s">
        <v>8</v>
      </c>
      <c r="C38" s="108">
        <v>865</v>
      </c>
      <c r="D38" s="206">
        <f>SUM(D31:D37)</f>
        <v>31.12</v>
      </c>
      <c r="E38" s="199">
        <f t="shared" ref="E38:G38" si="13">SUM(E31:E37)</f>
        <v>36.300000000000004</v>
      </c>
      <c r="F38" s="199">
        <f t="shared" si="13"/>
        <v>123.43999999999998</v>
      </c>
      <c r="G38" s="199">
        <f t="shared" si="13"/>
        <v>944.94</v>
      </c>
    </row>
    <row r="39" spans="1:8" ht="6.75" customHeight="1">
      <c r="A39" s="2"/>
      <c r="B39" s="16"/>
      <c r="C39" s="16"/>
      <c r="D39" s="207"/>
      <c r="E39" s="208"/>
      <c r="F39" s="207"/>
      <c r="G39" s="208"/>
      <c r="H39" s="17"/>
    </row>
    <row r="40" spans="1:8" ht="6" customHeight="1" thickBot="1">
      <c r="A40" s="2"/>
      <c r="B40" s="16"/>
      <c r="C40" s="16"/>
      <c r="D40" s="207"/>
      <c r="E40" s="208"/>
      <c r="F40" s="207"/>
      <c r="G40" s="208"/>
      <c r="H40" s="17"/>
    </row>
    <row r="41" spans="1:8" ht="15.75" thickBot="1">
      <c r="A41" s="103"/>
      <c r="B41" s="81" t="s">
        <v>81</v>
      </c>
      <c r="C41" s="103"/>
      <c r="D41" s="209">
        <f>D29+D13</f>
        <v>45.07</v>
      </c>
      <c r="E41" s="210">
        <f t="shared" ref="E41:G41" si="14">E29+E13</f>
        <v>53.010000000000005</v>
      </c>
      <c r="F41" s="209">
        <f t="shared" si="14"/>
        <v>205.57999999999998</v>
      </c>
      <c r="G41" s="210">
        <f t="shared" si="14"/>
        <v>1479.69</v>
      </c>
      <c r="H41" s="17"/>
    </row>
    <row r="42" spans="1:8" ht="15.75" thickBot="1">
      <c r="A42" s="109"/>
      <c r="B42" s="91" t="s">
        <v>210</v>
      </c>
      <c r="C42" s="110"/>
      <c r="D42" s="211">
        <f>D38+D20</f>
        <v>48.650000000000006</v>
      </c>
      <c r="E42" s="211">
        <f t="shared" ref="E42:G42" si="15">E38+E20</f>
        <v>62.84</v>
      </c>
      <c r="F42" s="211">
        <f t="shared" si="15"/>
        <v>221.84999999999997</v>
      </c>
      <c r="G42" s="211">
        <f t="shared" si="15"/>
        <v>1647.56</v>
      </c>
      <c r="H42" s="17"/>
    </row>
    <row r="43" spans="1:8">
      <c r="B43" s="541"/>
      <c r="C43" s="541"/>
      <c r="D43" s="541"/>
      <c r="E43" s="541"/>
      <c r="F43" s="541"/>
      <c r="G43" s="541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  <row r="66" spans="2:8">
      <c r="B66" s="17"/>
      <c r="C66" s="17"/>
      <c r="D66" s="17"/>
      <c r="E66" s="17"/>
      <c r="F66" s="17"/>
      <c r="G66" s="17"/>
      <c r="H66" s="17"/>
    </row>
    <row r="67" spans="2:8">
      <c r="B67" s="17"/>
      <c r="C67" s="17"/>
      <c r="D67" s="17"/>
      <c r="E67" s="17"/>
      <c r="F67" s="17"/>
      <c r="G67" s="17"/>
      <c r="H67" s="17"/>
    </row>
  </sheetData>
  <mergeCells count="9">
    <mergeCell ref="G5:G6"/>
    <mergeCell ref="B43:G43"/>
    <mergeCell ref="A1:E1"/>
    <mergeCell ref="A5:A6"/>
    <mergeCell ref="B5:B6"/>
    <mergeCell ref="C5:C6"/>
    <mergeCell ref="D5:F5"/>
    <mergeCell ref="A2:B2"/>
    <mergeCell ref="A3:B3"/>
  </mergeCells>
  <pageMargins left="0.70866141732283472" right="0.31496062992125984" top="0.55118110236220474" bottom="0.15748031496062992" header="0" footer="0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8"/>
  <sheetViews>
    <sheetView workbookViewId="0">
      <pane ySplit="6" topLeftCell="A7" activePane="bottomLeft" state="frozen"/>
      <selection pane="bottomLeft" activeCell="A32" sqref="A32:G32"/>
    </sheetView>
  </sheetViews>
  <sheetFormatPr defaultRowHeight="15"/>
  <cols>
    <col min="1" max="1" width="10" customWidth="1"/>
    <col min="2" max="2" width="42.140625" customWidth="1"/>
    <col min="3" max="3" width="9.7109375" customWidth="1"/>
    <col min="7" max="7" width="12.85546875" customWidth="1"/>
  </cols>
  <sheetData>
    <row r="1" spans="1:7" ht="18.75">
      <c r="A1" s="530"/>
      <c r="B1" s="530"/>
      <c r="C1" s="530"/>
      <c r="D1" s="530"/>
      <c r="E1" s="530"/>
      <c r="F1" s="41"/>
      <c r="G1" s="41"/>
    </row>
    <row r="2" spans="1:7" ht="18.75">
      <c r="A2" s="530" t="s">
        <v>142</v>
      </c>
      <c r="B2" s="530"/>
      <c r="C2" s="133"/>
      <c r="D2" s="133"/>
      <c r="E2" s="133"/>
      <c r="F2" s="41"/>
      <c r="G2" s="41"/>
    </row>
    <row r="3" spans="1:7" ht="18.75">
      <c r="A3" s="530" t="s">
        <v>147</v>
      </c>
      <c r="B3" s="530"/>
      <c r="C3" s="133"/>
      <c r="D3" s="133"/>
      <c r="E3" s="133"/>
      <c r="F3" s="41"/>
      <c r="G3" s="41"/>
    </row>
    <row r="4" spans="1:7" ht="19.5" thickBot="1">
      <c r="A4" s="43" t="s">
        <v>201</v>
      </c>
      <c r="B4" s="43"/>
      <c r="C4" s="43"/>
      <c r="D4" s="43"/>
      <c r="E4" s="43"/>
      <c r="F4" s="41"/>
      <c r="G4" s="41"/>
    </row>
    <row r="5" spans="1:7" ht="33" customHeight="1" thickBot="1">
      <c r="A5" s="533" t="s">
        <v>0</v>
      </c>
      <c r="B5" s="528" t="s">
        <v>1</v>
      </c>
      <c r="C5" s="528" t="s">
        <v>2</v>
      </c>
      <c r="D5" s="531" t="s">
        <v>3</v>
      </c>
      <c r="E5" s="531"/>
      <c r="F5" s="532"/>
      <c r="G5" s="528" t="s">
        <v>7</v>
      </c>
    </row>
    <row r="6" spans="1:7" ht="23.25" customHeight="1" thickBot="1">
      <c r="A6" s="534"/>
      <c r="B6" s="529"/>
      <c r="C6" s="529"/>
      <c r="D6" s="44" t="s">
        <v>4</v>
      </c>
      <c r="E6" s="45" t="s">
        <v>5</v>
      </c>
      <c r="F6" s="44" t="s">
        <v>6</v>
      </c>
      <c r="G6" s="529"/>
    </row>
    <row r="7" spans="1:7" ht="24" customHeight="1" thickBot="1">
      <c r="A7" s="46"/>
      <c r="B7" s="47" t="s">
        <v>16</v>
      </c>
      <c r="C7" s="46"/>
      <c r="D7" s="48"/>
      <c r="E7" s="46"/>
      <c r="F7" s="48"/>
      <c r="G7" s="46"/>
    </row>
    <row r="8" spans="1:7" ht="4.5" customHeight="1" thickBot="1">
      <c r="A8" s="12"/>
      <c r="B8" s="37"/>
      <c r="C8" s="35"/>
      <c r="D8" s="159"/>
      <c r="E8" s="125"/>
      <c r="F8" s="160"/>
      <c r="G8" s="179"/>
    </row>
    <row r="9" spans="1:7" ht="22.5" customHeight="1" thickBot="1">
      <c r="A9" s="35">
        <v>302</v>
      </c>
      <c r="B9" s="49" t="s">
        <v>212</v>
      </c>
      <c r="C9" s="35" t="s">
        <v>39</v>
      </c>
      <c r="D9" s="159">
        <v>10.5</v>
      </c>
      <c r="E9" s="125">
        <v>10.7</v>
      </c>
      <c r="F9" s="160">
        <v>47.7</v>
      </c>
      <c r="G9" s="179">
        <f>(F9+D9)*4+E9*9</f>
        <v>329.1</v>
      </c>
    </row>
    <row r="10" spans="1:7" ht="15.75" thickBot="1">
      <c r="A10" s="50">
        <v>692</v>
      </c>
      <c r="B10" s="51" t="s">
        <v>32</v>
      </c>
      <c r="C10" s="50">
        <v>200</v>
      </c>
      <c r="D10" s="161">
        <v>4.0999999999999996</v>
      </c>
      <c r="E10" s="162">
        <v>6.2</v>
      </c>
      <c r="F10" s="161">
        <v>25.3</v>
      </c>
      <c r="G10" s="125">
        <f>(F10+D10)*4+E10*9</f>
        <v>173.4</v>
      </c>
    </row>
    <row r="11" spans="1:7" ht="15.75" thickBot="1">
      <c r="A11" s="35" t="s">
        <v>33</v>
      </c>
      <c r="B11" s="49" t="s">
        <v>34</v>
      </c>
      <c r="C11" s="54">
        <v>20</v>
      </c>
      <c r="D11" s="161">
        <v>1.26</v>
      </c>
      <c r="E11" s="162">
        <v>0.34</v>
      </c>
      <c r="F11" s="161">
        <v>8.3000000000000007</v>
      </c>
      <c r="G11" s="125">
        <f t="shared" ref="G11:G12" si="0">(F11+D11)*4+E11*9</f>
        <v>41.300000000000004</v>
      </c>
    </row>
    <row r="12" spans="1:7">
      <c r="A12" s="72" t="s">
        <v>33</v>
      </c>
      <c r="B12" s="22" t="s">
        <v>65</v>
      </c>
      <c r="C12" s="72" t="s">
        <v>56</v>
      </c>
      <c r="D12" s="188">
        <v>0.5</v>
      </c>
      <c r="E12" s="188">
        <v>0.1</v>
      </c>
      <c r="F12" s="188">
        <v>10.1</v>
      </c>
      <c r="G12" s="188">
        <f t="shared" si="0"/>
        <v>43.3</v>
      </c>
    </row>
    <row r="13" spans="1:7" ht="6" customHeight="1" thickBot="1">
      <c r="A13" s="67"/>
      <c r="B13" s="73"/>
      <c r="C13" s="67"/>
      <c r="D13" s="165"/>
      <c r="E13" s="165"/>
      <c r="F13" s="165"/>
      <c r="G13" s="165"/>
    </row>
    <row r="14" spans="1:7" ht="16.5" customHeight="1" thickBot="1">
      <c r="A14" s="103"/>
      <c r="B14" s="104" t="s">
        <v>8</v>
      </c>
      <c r="C14" s="111">
        <v>630</v>
      </c>
      <c r="D14" s="212">
        <f>SUM(D8:D13)</f>
        <v>16.36</v>
      </c>
      <c r="E14" s="212">
        <f t="shared" ref="E14:F14" si="1">SUM(E8:E13)</f>
        <v>17.34</v>
      </c>
      <c r="F14" s="212">
        <f t="shared" si="1"/>
        <v>91.399999999999991</v>
      </c>
      <c r="G14" s="212">
        <f>SUM(G8:G13)</f>
        <v>587.09999999999991</v>
      </c>
    </row>
    <row r="15" spans="1:7" ht="24" customHeight="1" thickBot="1">
      <c r="A15" s="55"/>
      <c r="B15" s="47" t="s">
        <v>199</v>
      </c>
      <c r="C15" s="56"/>
      <c r="D15" s="44"/>
      <c r="E15" s="45"/>
      <c r="F15" s="44"/>
      <c r="G15" s="45"/>
    </row>
    <row r="16" spans="1:7" ht="3" customHeight="1" thickBot="1">
      <c r="A16" s="12"/>
      <c r="B16" s="37"/>
      <c r="C16" s="35"/>
      <c r="D16" s="159"/>
      <c r="E16" s="125"/>
      <c r="F16" s="160"/>
      <c r="G16" s="179"/>
    </row>
    <row r="17" spans="1:7" ht="21.75" customHeight="1" thickBot="1">
      <c r="A17" s="35">
        <v>302</v>
      </c>
      <c r="B17" s="49" t="s">
        <v>212</v>
      </c>
      <c r="C17" s="35" t="s">
        <v>36</v>
      </c>
      <c r="D17" s="159">
        <v>13</v>
      </c>
      <c r="E17" s="125">
        <v>13.2</v>
      </c>
      <c r="F17" s="160">
        <v>59.05</v>
      </c>
      <c r="G17" s="179">
        <f>(F17+D17)*4+E17*9</f>
        <v>407</v>
      </c>
    </row>
    <row r="18" spans="1:7" ht="15" customHeight="1" thickBot="1">
      <c r="A18" s="50">
        <v>692</v>
      </c>
      <c r="B18" s="51" t="s">
        <v>32</v>
      </c>
      <c r="C18" s="50">
        <v>200</v>
      </c>
      <c r="D18" s="161">
        <v>4.0999999999999996</v>
      </c>
      <c r="E18" s="162">
        <v>6.2</v>
      </c>
      <c r="F18" s="161">
        <v>25.3</v>
      </c>
      <c r="G18" s="125">
        <f>(F18+D18)*4+E18*9</f>
        <v>173.4</v>
      </c>
    </row>
    <row r="19" spans="1:7" ht="15" customHeight="1">
      <c r="A19" s="50" t="s">
        <v>33</v>
      </c>
      <c r="B19" s="51" t="s">
        <v>34</v>
      </c>
      <c r="C19" s="54">
        <v>20</v>
      </c>
      <c r="D19" s="161">
        <v>1.26</v>
      </c>
      <c r="E19" s="162">
        <v>0.34</v>
      </c>
      <c r="F19" s="161">
        <v>8.3000000000000007</v>
      </c>
      <c r="G19" s="162">
        <f>(F19+D19)*4+E19*9</f>
        <v>41.300000000000004</v>
      </c>
    </row>
    <row r="20" spans="1:7" ht="15" customHeight="1" thickBot="1">
      <c r="A20" s="114" t="s">
        <v>33</v>
      </c>
      <c r="B20" s="115" t="s">
        <v>65</v>
      </c>
      <c r="C20" s="114" t="s">
        <v>56</v>
      </c>
      <c r="D20" s="198">
        <v>0.5</v>
      </c>
      <c r="E20" s="198">
        <v>0.1</v>
      </c>
      <c r="F20" s="198">
        <v>10.1</v>
      </c>
      <c r="G20" s="198">
        <f t="shared" ref="G20" si="2">(F20+D20)*4+E20*9</f>
        <v>43.3</v>
      </c>
    </row>
    <row r="21" spans="1:7" ht="15.75" customHeight="1" thickBot="1">
      <c r="A21" s="106"/>
      <c r="B21" s="107" t="s">
        <v>8</v>
      </c>
      <c r="C21" s="112">
        <v>680</v>
      </c>
      <c r="D21" s="199">
        <f>SUM(D16:D20)</f>
        <v>18.860000000000003</v>
      </c>
      <c r="E21" s="199">
        <f t="shared" ref="E21:F21" si="3">SUM(E16:E20)</f>
        <v>19.84</v>
      </c>
      <c r="F21" s="199">
        <f t="shared" si="3"/>
        <v>102.74999999999999</v>
      </c>
      <c r="G21" s="199">
        <f>SUM(G16:G20)</f>
        <v>664.99999999999989</v>
      </c>
    </row>
    <row r="22" spans="1:7" ht="26.25" customHeight="1" thickBot="1">
      <c r="A22" s="55"/>
      <c r="B22" s="57" t="s">
        <v>9</v>
      </c>
      <c r="C22" s="55"/>
      <c r="D22" s="58"/>
      <c r="E22" s="55"/>
      <c r="F22" s="58"/>
      <c r="G22" s="55"/>
    </row>
    <row r="23" spans="1:7" ht="15.75" thickBot="1">
      <c r="A23" s="35">
        <v>139</v>
      </c>
      <c r="B23" s="49" t="s">
        <v>175</v>
      </c>
      <c r="C23" s="35" t="s">
        <v>31</v>
      </c>
      <c r="D23" s="168">
        <v>3.1</v>
      </c>
      <c r="E23" s="125">
        <v>4.5</v>
      </c>
      <c r="F23" s="168">
        <v>17</v>
      </c>
      <c r="G23" s="179">
        <f t="shared" ref="G23" si="4">(D23+F23)*4+E23*9</f>
        <v>120.9</v>
      </c>
    </row>
    <row r="24" spans="1:7" ht="15.75" thickBot="1">
      <c r="A24" s="38" t="s">
        <v>62</v>
      </c>
      <c r="B24" s="59" t="s">
        <v>182</v>
      </c>
      <c r="C24" s="38">
        <v>90</v>
      </c>
      <c r="D24" s="169">
        <v>4.8499999999999996</v>
      </c>
      <c r="E24" s="170">
        <v>4.67</v>
      </c>
      <c r="F24" s="169">
        <v>5.31</v>
      </c>
      <c r="G24" s="162">
        <f t="shared" ref="G24:G25" si="5">(D24+F24)*4+E24*9</f>
        <v>82.67</v>
      </c>
    </row>
    <row r="25" spans="1:7" ht="27.75" customHeight="1" thickBot="1">
      <c r="A25" s="35">
        <v>534</v>
      </c>
      <c r="B25" s="66" t="s">
        <v>137</v>
      </c>
      <c r="C25" s="35">
        <v>180</v>
      </c>
      <c r="D25" s="159">
        <v>4.8600000000000003</v>
      </c>
      <c r="E25" s="125">
        <v>10.62</v>
      </c>
      <c r="F25" s="159">
        <v>18.36</v>
      </c>
      <c r="G25" s="162">
        <f t="shared" si="5"/>
        <v>188.45999999999998</v>
      </c>
    </row>
    <row r="26" spans="1:7" ht="2.25" customHeight="1" thickBot="1">
      <c r="A26" s="35"/>
      <c r="B26" s="49"/>
      <c r="C26" s="35"/>
      <c r="D26" s="159"/>
      <c r="E26" s="125"/>
      <c r="F26" s="159"/>
      <c r="G26" s="179"/>
    </row>
    <row r="27" spans="1:7" ht="30.75" thickBot="1">
      <c r="A27" s="18" t="s">
        <v>54</v>
      </c>
      <c r="B27" s="33" t="s">
        <v>55</v>
      </c>
      <c r="C27" s="18">
        <v>200</v>
      </c>
      <c r="D27" s="169">
        <v>0.1</v>
      </c>
      <c r="E27" s="170">
        <v>0.1</v>
      </c>
      <c r="F27" s="169">
        <v>22.2</v>
      </c>
      <c r="G27" s="179">
        <f t="shared" ref="G27" si="6">(D27+F27)*4+E27*9</f>
        <v>90.100000000000009</v>
      </c>
    </row>
    <row r="28" spans="1:7" ht="15" customHeight="1" thickBot="1">
      <c r="A28" s="52" t="s">
        <v>33</v>
      </c>
      <c r="B28" s="53" t="s">
        <v>34</v>
      </c>
      <c r="C28" s="54">
        <v>70</v>
      </c>
      <c r="D28" s="161">
        <v>4.5</v>
      </c>
      <c r="E28" s="162">
        <v>1.2</v>
      </c>
      <c r="F28" s="161">
        <v>29.9</v>
      </c>
      <c r="G28" s="162">
        <f t="shared" ref="G28" si="7">(F28+D28)*4+E28*9</f>
        <v>148.4</v>
      </c>
    </row>
    <row r="29" spans="1:7" ht="15.75" thickBot="1">
      <c r="A29" s="35" t="s">
        <v>33</v>
      </c>
      <c r="B29" s="49" t="s">
        <v>35</v>
      </c>
      <c r="C29" s="50">
        <v>60</v>
      </c>
      <c r="D29" s="161">
        <v>3</v>
      </c>
      <c r="E29" s="162">
        <v>1</v>
      </c>
      <c r="F29" s="161">
        <v>24.8</v>
      </c>
      <c r="G29" s="162">
        <f>(F29+D29)*4+E29*9</f>
        <v>120.2</v>
      </c>
    </row>
    <row r="30" spans="1:7" ht="16.5" customHeight="1" thickBot="1">
      <c r="A30" s="80"/>
      <c r="B30" s="81" t="s">
        <v>8</v>
      </c>
      <c r="C30" s="82">
        <v>815</v>
      </c>
      <c r="D30" s="171">
        <f>SUM(D23:D29)</f>
        <v>20.409999999999997</v>
      </c>
      <c r="E30" s="171">
        <f t="shared" ref="E30:F30" si="8">SUM(E23:E29)</f>
        <v>22.09</v>
      </c>
      <c r="F30" s="171">
        <f t="shared" si="8"/>
        <v>117.57000000000001</v>
      </c>
      <c r="G30" s="171">
        <f>SUM(G23:G29)</f>
        <v>750.73</v>
      </c>
    </row>
    <row r="31" spans="1:7" ht="25.5" customHeight="1" thickBot="1">
      <c r="A31" s="46"/>
      <c r="B31" s="47" t="s">
        <v>200</v>
      </c>
      <c r="C31" s="46"/>
      <c r="D31" s="48"/>
      <c r="E31" s="46"/>
      <c r="F31" s="48"/>
      <c r="G31" s="46"/>
    </row>
    <row r="32" spans="1:7" ht="15.75" thickBot="1">
      <c r="A32" s="35">
        <v>139</v>
      </c>
      <c r="B32" s="49" t="s">
        <v>175</v>
      </c>
      <c r="C32" s="35" t="s">
        <v>31</v>
      </c>
      <c r="D32" s="168">
        <v>3.1</v>
      </c>
      <c r="E32" s="125">
        <v>4.5</v>
      </c>
      <c r="F32" s="168">
        <v>17</v>
      </c>
      <c r="G32" s="179">
        <f t="shared" ref="G32" si="9">(D32+F32)*4+E32*9</f>
        <v>120.9</v>
      </c>
    </row>
    <row r="33" spans="1:8" ht="15.75" thickBot="1">
      <c r="A33" s="38" t="s">
        <v>62</v>
      </c>
      <c r="B33" s="59" t="s">
        <v>182</v>
      </c>
      <c r="C33" s="38">
        <v>100</v>
      </c>
      <c r="D33" s="169">
        <v>16.5</v>
      </c>
      <c r="E33" s="170">
        <v>16.3</v>
      </c>
      <c r="F33" s="169">
        <v>5.9</v>
      </c>
      <c r="G33" s="162">
        <f t="shared" ref="G33:G34" si="10">(D33+F33)*4+E33*9</f>
        <v>236.3</v>
      </c>
    </row>
    <row r="34" spans="1:8" ht="15.75" thickBot="1">
      <c r="A34" s="35">
        <v>534</v>
      </c>
      <c r="B34" s="66" t="s">
        <v>137</v>
      </c>
      <c r="C34" s="35">
        <v>180</v>
      </c>
      <c r="D34" s="159">
        <v>4.8600000000000003</v>
      </c>
      <c r="E34" s="125">
        <v>10.62</v>
      </c>
      <c r="F34" s="159">
        <v>18.36</v>
      </c>
      <c r="G34" s="162">
        <f t="shared" si="10"/>
        <v>188.45999999999998</v>
      </c>
    </row>
    <row r="35" spans="1:8" ht="3.75" customHeight="1" thickBot="1">
      <c r="A35" s="35"/>
      <c r="B35" s="49"/>
      <c r="C35" s="35"/>
      <c r="D35" s="159"/>
      <c r="E35" s="125"/>
      <c r="F35" s="159"/>
      <c r="G35" s="179"/>
    </row>
    <row r="36" spans="1:8" ht="30.75" thickBot="1">
      <c r="A36" s="18" t="s">
        <v>54</v>
      </c>
      <c r="B36" s="33" t="s">
        <v>55</v>
      </c>
      <c r="C36" s="18">
        <v>200</v>
      </c>
      <c r="D36" s="169">
        <v>0.1</v>
      </c>
      <c r="E36" s="170">
        <v>0.1</v>
      </c>
      <c r="F36" s="169">
        <v>22.2</v>
      </c>
      <c r="G36" s="179">
        <f t="shared" ref="G36" si="11">(D36+F36)*4+E36*9</f>
        <v>90.100000000000009</v>
      </c>
    </row>
    <row r="37" spans="1:8" ht="15.75" thickBot="1">
      <c r="A37" s="35" t="s">
        <v>33</v>
      </c>
      <c r="B37" s="49" t="s">
        <v>34</v>
      </c>
      <c r="C37" s="54">
        <v>70</v>
      </c>
      <c r="D37" s="161">
        <v>4.5</v>
      </c>
      <c r="E37" s="162">
        <v>1.2</v>
      </c>
      <c r="F37" s="161">
        <v>29.9</v>
      </c>
      <c r="G37" s="125">
        <f>(D37+F37)*4+E37*9</f>
        <v>148.4</v>
      </c>
    </row>
    <row r="38" spans="1:8" ht="15.75" thickBot="1">
      <c r="A38" s="35" t="s">
        <v>33</v>
      </c>
      <c r="B38" s="49" t="s">
        <v>35</v>
      </c>
      <c r="C38" s="50">
        <v>60</v>
      </c>
      <c r="D38" s="161">
        <v>3</v>
      </c>
      <c r="E38" s="162">
        <v>1</v>
      </c>
      <c r="F38" s="161">
        <v>24.8</v>
      </c>
      <c r="G38" s="125">
        <f t="shared" ref="G38" si="12">(F38+D38)*4+E38*9</f>
        <v>120.2</v>
      </c>
    </row>
    <row r="39" spans="1:8" ht="15.75" thickBot="1">
      <c r="A39" s="90"/>
      <c r="B39" s="91" t="s">
        <v>8</v>
      </c>
      <c r="C39" s="93">
        <v>875</v>
      </c>
      <c r="D39" s="180">
        <f t="shared" ref="D39:G39" si="13">SUM(D32:D38)</f>
        <v>32.06</v>
      </c>
      <c r="E39" s="181">
        <f t="shared" si="13"/>
        <v>33.720000000000006</v>
      </c>
      <c r="F39" s="181">
        <f t="shared" si="13"/>
        <v>118.15999999999998</v>
      </c>
      <c r="G39" s="180">
        <f t="shared" si="13"/>
        <v>904.36000000000013</v>
      </c>
    </row>
    <row r="40" spans="1:8" ht="6.75" customHeight="1">
      <c r="A40" s="46"/>
      <c r="B40" s="60"/>
      <c r="C40" s="60"/>
      <c r="D40" s="182"/>
      <c r="E40" s="183"/>
      <c r="F40" s="182"/>
      <c r="G40" s="183"/>
      <c r="H40" s="17"/>
    </row>
    <row r="41" spans="1:8" ht="6" customHeight="1" thickBot="1">
      <c r="A41" s="46"/>
      <c r="B41" s="60"/>
      <c r="C41" s="60"/>
      <c r="D41" s="182"/>
      <c r="E41" s="183"/>
      <c r="F41" s="182"/>
      <c r="G41" s="183"/>
      <c r="H41" s="17"/>
    </row>
    <row r="42" spans="1:8" ht="15.75" thickBot="1">
      <c r="A42" s="80"/>
      <c r="B42" s="81" t="s">
        <v>81</v>
      </c>
      <c r="C42" s="80"/>
      <c r="D42" s="186">
        <f t="shared" ref="D42:G42" si="14">D30+D14</f>
        <v>36.769999999999996</v>
      </c>
      <c r="E42" s="185">
        <f t="shared" si="14"/>
        <v>39.43</v>
      </c>
      <c r="F42" s="186">
        <f t="shared" si="14"/>
        <v>208.97</v>
      </c>
      <c r="G42" s="185">
        <f t="shared" si="14"/>
        <v>1337.83</v>
      </c>
      <c r="H42" s="17"/>
    </row>
    <row r="43" spans="1:8" ht="15.75" thickBot="1">
      <c r="A43" s="98"/>
      <c r="B43" s="91" t="s">
        <v>210</v>
      </c>
      <c r="C43" s="99"/>
      <c r="D43" s="194">
        <f>D39+D21</f>
        <v>50.92</v>
      </c>
      <c r="E43" s="194">
        <f t="shared" ref="E43:G43" si="15">E39+E21</f>
        <v>53.56</v>
      </c>
      <c r="F43" s="194">
        <f t="shared" si="15"/>
        <v>220.90999999999997</v>
      </c>
      <c r="G43" s="194">
        <f t="shared" si="15"/>
        <v>1569.3600000000001</v>
      </c>
      <c r="H43" s="17"/>
    </row>
    <row r="44" spans="1:8">
      <c r="A44" s="42"/>
      <c r="B44" s="527"/>
      <c r="C44" s="527"/>
      <c r="D44" s="527"/>
      <c r="E44" s="527"/>
      <c r="F44" s="527"/>
      <c r="G44" s="52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  <row r="66" spans="2:8">
      <c r="B66" s="17"/>
      <c r="C66" s="17"/>
      <c r="D66" s="17"/>
      <c r="E66" s="17"/>
      <c r="F66" s="17"/>
      <c r="G66" s="17"/>
      <c r="H66" s="17"/>
    </row>
    <row r="67" spans="2:8">
      <c r="B67" s="17"/>
      <c r="C67" s="17"/>
      <c r="D67" s="17"/>
      <c r="E67" s="17"/>
      <c r="F67" s="17"/>
      <c r="G67" s="17"/>
      <c r="H67" s="17"/>
    </row>
    <row r="68" spans="2:8">
      <c r="B68" s="17"/>
      <c r="C68" s="17"/>
      <c r="D68" s="17"/>
      <c r="E68" s="17"/>
      <c r="F68" s="17"/>
      <c r="G68" s="17"/>
      <c r="H68" s="17"/>
    </row>
  </sheetData>
  <mergeCells count="9">
    <mergeCell ref="G5:G6"/>
    <mergeCell ref="B44:G44"/>
    <mergeCell ref="A1:E1"/>
    <mergeCell ref="A5:A6"/>
    <mergeCell ref="B5:B6"/>
    <mergeCell ref="C5:C6"/>
    <mergeCell ref="D5:F5"/>
    <mergeCell ref="A2:B2"/>
    <mergeCell ref="A3:B3"/>
  </mergeCells>
  <pageMargins left="0.70866141732283472" right="0.31496062992125984" top="0.55118110236220474" bottom="0.15748031496062992" header="0" footer="0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7"/>
  <sheetViews>
    <sheetView workbookViewId="0">
      <pane ySplit="6" topLeftCell="A7" activePane="bottomLeft" state="frozen"/>
      <selection pane="bottomLeft" activeCell="D21" sqref="D20:D21"/>
    </sheetView>
  </sheetViews>
  <sheetFormatPr defaultRowHeight="15"/>
  <cols>
    <col min="1" max="1" width="10" customWidth="1"/>
    <col min="2" max="2" width="43.42578125" customWidth="1"/>
    <col min="3" max="3" width="9.7109375" customWidth="1"/>
    <col min="7" max="7" width="12.85546875" customWidth="1"/>
  </cols>
  <sheetData>
    <row r="1" spans="1:7" ht="18.75">
      <c r="A1" s="530"/>
      <c r="B1" s="530"/>
      <c r="C1" s="530"/>
      <c r="D1" s="530"/>
      <c r="E1" s="530"/>
      <c r="F1" s="1"/>
      <c r="G1" s="1"/>
    </row>
    <row r="2" spans="1:7" ht="18.75">
      <c r="A2" s="530" t="s">
        <v>142</v>
      </c>
      <c r="B2" s="530"/>
      <c r="C2" s="189"/>
      <c r="D2" s="189"/>
      <c r="E2" s="189"/>
      <c r="F2" s="1"/>
      <c r="G2" s="1"/>
    </row>
    <row r="3" spans="1:7" ht="18.75">
      <c r="A3" s="530" t="s">
        <v>165</v>
      </c>
      <c r="B3" s="530"/>
      <c r="C3" s="189"/>
      <c r="D3" s="189"/>
      <c r="E3" s="189"/>
      <c r="F3" s="1"/>
      <c r="G3" s="1"/>
    </row>
    <row r="4" spans="1:7" ht="19.5" thickBot="1">
      <c r="A4" s="43" t="s">
        <v>201</v>
      </c>
      <c r="B4" s="43"/>
      <c r="C4" s="43"/>
      <c r="D4" s="43"/>
      <c r="E4" s="43"/>
      <c r="F4" s="1"/>
      <c r="G4" s="1"/>
    </row>
    <row r="5" spans="1:7" ht="33" customHeight="1" thickBot="1">
      <c r="A5" s="537" t="s">
        <v>0</v>
      </c>
      <c r="B5" s="535" t="s">
        <v>1</v>
      </c>
      <c r="C5" s="535" t="s">
        <v>2</v>
      </c>
      <c r="D5" s="539" t="s">
        <v>3</v>
      </c>
      <c r="E5" s="539"/>
      <c r="F5" s="540"/>
      <c r="G5" s="535" t="s">
        <v>7</v>
      </c>
    </row>
    <row r="6" spans="1:7" ht="23.25" customHeight="1" thickBot="1">
      <c r="A6" s="538"/>
      <c r="B6" s="536"/>
      <c r="C6" s="536"/>
      <c r="D6" s="8" t="s">
        <v>4</v>
      </c>
      <c r="E6" s="7" t="s">
        <v>5</v>
      </c>
      <c r="F6" s="8" t="s">
        <v>6</v>
      </c>
      <c r="G6" s="536"/>
    </row>
    <row r="7" spans="1:7" ht="24" customHeight="1" thickBot="1">
      <c r="A7" s="2"/>
      <c r="B7" s="10" t="s">
        <v>16</v>
      </c>
      <c r="C7" s="2"/>
      <c r="D7" s="4"/>
      <c r="E7" s="2"/>
      <c r="F7" s="4"/>
      <c r="G7" s="2"/>
    </row>
    <row r="8" spans="1:7" ht="15.75" thickBot="1">
      <c r="A8" s="35">
        <v>377</v>
      </c>
      <c r="B8" s="49" t="s">
        <v>183</v>
      </c>
      <c r="C8" s="35">
        <v>120</v>
      </c>
      <c r="D8" s="159">
        <v>23.28</v>
      </c>
      <c r="E8" s="125">
        <v>13.56</v>
      </c>
      <c r="F8" s="160">
        <v>33</v>
      </c>
      <c r="G8" s="125">
        <f t="shared" ref="G8:G9" si="0">(F8+D8)*4+E8*9</f>
        <v>347.16</v>
      </c>
    </row>
    <row r="9" spans="1:7" ht="15.75" thickBot="1">
      <c r="A9" s="131" t="s">
        <v>157</v>
      </c>
      <c r="B9" s="59" t="s">
        <v>156</v>
      </c>
      <c r="C9" s="38">
        <v>150</v>
      </c>
      <c r="D9" s="169">
        <v>3.1</v>
      </c>
      <c r="E9" s="170">
        <v>4.2</v>
      </c>
      <c r="F9" s="169">
        <v>20.6</v>
      </c>
      <c r="G9" s="125">
        <f t="shared" si="0"/>
        <v>132.60000000000002</v>
      </c>
    </row>
    <row r="10" spans="1:7" ht="15.75" thickBot="1">
      <c r="A10" s="12">
        <v>685</v>
      </c>
      <c r="B10" s="6" t="s">
        <v>48</v>
      </c>
      <c r="C10" s="12">
        <v>200</v>
      </c>
      <c r="D10" s="159">
        <v>0</v>
      </c>
      <c r="E10" s="125">
        <v>0</v>
      </c>
      <c r="F10" s="160">
        <v>9.1</v>
      </c>
      <c r="G10" s="179">
        <f>(F10+D10)*4+E10*9</f>
        <v>36.4</v>
      </c>
    </row>
    <row r="11" spans="1:7" ht="15.75" thickBot="1">
      <c r="A11" s="35" t="s">
        <v>33</v>
      </c>
      <c r="B11" s="49" t="s">
        <v>34</v>
      </c>
      <c r="C11" s="35">
        <v>30</v>
      </c>
      <c r="D11" s="159">
        <v>1.89</v>
      </c>
      <c r="E11" s="125">
        <v>0.51</v>
      </c>
      <c r="F11" s="159">
        <v>12.45</v>
      </c>
      <c r="G11" s="179">
        <f>(F11+D11)*4+E11*9</f>
        <v>61.95</v>
      </c>
    </row>
    <row r="12" spans="1:7" ht="4.5" customHeight="1" thickBot="1">
      <c r="A12" s="127"/>
      <c r="B12" s="26"/>
      <c r="C12" s="127"/>
      <c r="D12" s="213"/>
      <c r="E12" s="213"/>
      <c r="F12" s="213"/>
      <c r="G12" s="213"/>
    </row>
    <row r="13" spans="1:7" ht="16.5" customHeight="1" thickBot="1">
      <c r="A13" s="103"/>
      <c r="B13" s="104" t="s">
        <v>8</v>
      </c>
      <c r="C13" s="111">
        <v>500</v>
      </c>
      <c r="D13" s="212">
        <f t="shared" ref="D13:F13" si="1">SUM(D8:D12)</f>
        <v>28.270000000000003</v>
      </c>
      <c r="E13" s="212">
        <f t="shared" si="1"/>
        <v>18.270000000000003</v>
      </c>
      <c r="F13" s="212">
        <f t="shared" si="1"/>
        <v>75.150000000000006</v>
      </c>
      <c r="G13" s="212">
        <f>SUM(G8:G12)</f>
        <v>578.11000000000013</v>
      </c>
    </row>
    <row r="14" spans="1:7" ht="24" customHeight="1" thickBot="1">
      <c r="A14" s="3"/>
      <c r="B14" s="10" t="s">
        <v>199</v>
      </c>
      <c r="C14" s="190"/>
      <c r="D14" s="8"/>
      <c r="E14" s="7"/>
      <c r="F14" s="8"/>
      <c r="G14" s="7"/>
    </row>
    <row r="15" spans="1:7" ht="15" customHeight="1" thickBot="1">
      <c r="A15" s="35">
        <v>377</v>
      </c>
      <c r="B15" s="49" t="s">
        <v>183</v>
      </c>
      <c r="C15" s="35">
        <v>120</v>
      </c>
      <c r="D15" s="159">
        <v>23.28</v>
      </c>
      <c r="E15" s="125">
        <v>13.56</v>
      </c>
      <c r="F15" s="160">
        <v>33</v>
      </c>
      <c r="G15" s="125">
        <f t="shared" ref="G15" si="2">(F15+D15)*4+E15*9</f>
        <v>347.16</v>
      </c>
    </row>
    <row r="16" spans="1:7" ht="14.25" customHeight="1" thickBot="1">
      <c r="A16" s="131" t="s">
        <v>157</v>
      </c>
      <c r="B16" s="59" t="s">
        <v>156</v>
      </c>
      <c r="C16" s="38">
        <v>180</v>
      </c>
      <c r="D16" s="169">
        <v>3.69</v>
      </c>
      <c r="E16" s="170">
        <v>5.04</v>
      </c>
      <c r="F16" s="169">
        <v>24.75</v>
      </c>
      <c r="G16" s="125">
        <f t="shared" ref="G16" si="3">(F16+D16)*4+E16*9</f>
        <v>159.12</v>
      </c>
    </row>
    <row r="17" spans="1:8" ht="14.25" customHeight="1" thickBot="1">
      <c r="A17" s="12">
        <v>685</v>
      </c>
      <c r="B17" s="6" t="s">
        <v>48</v>
      </c>
      <c r="C17" s="12">
        <v>200</v>
      </c>
      <c r="D17" s="159">
        <v>0</v>
      </c>
      <c r="E17" s="125">
        <v>0</v>
      </c>
      <c r="F17" s="160">
        <v>9.1</v>
      </c>
      <c r="G17" s="179">
        <f>(F17+D17)*4+E17*9</f>
        <v>36.4</v>
      </c>
    </row>
    <row r="18" spans="1:8" ht="14.25" customHeight="1" thickBot="1">
      <c r="A18" s="35" t="s">
        <v>33</v>
      </c>
      <c r="B18" s="49" t="s">
        <v>34</v>
      </c>
      <c r="C18" s="35">
        <v>50</v>
      </c>
      <c r="D18" s="159">
        <v>3.15</v>
      </c>
      <c r="E18" s="125">
        <v>0.85</v>
      </c>
      <c r="F18" s="159">
        <v>20.75</v>
      </c>
      <c r="G18" s="179">
        <f>(F18+D18)*4+E18*9</f>
        <v>103.25</v>
      </c>
    </row>
    <row r="19" spans="1:8" ht="3" customHeight="1" thickBot="1">
      <c r="A19" s="24"/>
      <c r="B19" s="6"/>
      <c r="C19" s="128"/>
      <c r="D19" s="188"/>
      <c r="E19" s="188"/>
      <c r="F19" s="188"/>
      <c r="G19" s="188"/>
    </row>
    <row r="20" spans="1:8" ht="15.75" customHeight="1" thickBot="1">
      <c r="A20" s="106"/>
      <c r="B20" s="107" t="s">
        <v>8</v>
      </c>
      <c r="C20" s="112">
        <v>550</v>
      </c>
      <c r="D20" s="199">
        <f t="shared" ref="D20:F20" si="4">SUM(D15:D19)</f>
        <v>30.12</v>
      </c>
      <c r="E20" s="199">
        <f t="shared" si="4"/>
        <v>19.450000000000003</v>
      </c>
      <c r="F20" s="199">
        <f t="shared" si="4"/>
        <v>87.6</v>
      </c>
      <c r="G20" s="199">
        <f>SUM(G15:G19)</f>
        <v>645.93000000000006</v>
      </c>
    </row>
    <row r="21" spans="1:8" ht="26.25" customHeight="1" thickBot="1">
      <c r="A21" s="3"/>
      <c r="B21" s="32" t="s">
        <v>9</v>
      </c>
      <c r="C21" s="3"/>
      <c r="D21" s="30"/>
      <c r="E21" s="3"/>
      <c r="F21" s="30"/>
      <c r="G21" s="3"/>
    </row>
    <row r="22" spans="1:8" ht="15.75" thickBot="1">
      <c r="A22" s="35">
        <v>133</v>
      </c>
      <c r="B22" s="49" t="s">
        <v>103</v>
      </c>
      <c r="C22" s="35" t="s">
        <v>39</v>
      </c>
      <c r="D22" s="168">
        <v>5.37</v>
      </c>
      <c r="E22" s="125">
        <v>3.4</v>
      </c>
      <c r="F22" s="168">
        <v>14.16</v>
      </c>
      <c r="G22" s="125">
        <f>(D22+F22)*4+E22*9</f>
        <v>108.72</v>
      </c>
    </row>
    <row r="23" spans="1:8" ht="15.75" thickBot="1">
      <c r="A23" s="12" t="s">
        <v>186</v>
      </c>
      <c r="B23" s="6" t="s">
        <v>187</v>
      </c>
      <c r="C23" s="12">
        <v>90</v>
      </c>
      <c r="D23" s="159">
        <v>7.92</v>
      </c>
      <c r="E23" s="125">
        <v>22.3</v>
      </c>
      <c r="F23" s="159">
        <v>1.17</v>
      </c>
      <c r="G23" s="179">
        <f>(F23+D23)*4+E23*9</f>
        <v>237.06</v>
      </c>
    </row>
    <row r="24" spans="1:8" ht="21.75" customHeight="1" thickBot="1">
      <c r="A24" s="18" t="s">
        <v>206</v>
      </c>
      <c r="B24" s="33" t="s">
        <v>207</v>
      </c>
      <c r="C24" s="18">
        <v>150</v>
      </c>
      <c r="D24" s="169">
        <v>2.5</v>
      </c>
      <c r="E24" s="170">
        <v>4</v>
      </c>
      <c r="F24" s="169">
        <v>14.6</v>
      </c>
      <c r="G24" s="191">
        <f>(F24+D24)*4+E24*9</f>
        <v>104.4</v>
      </c>
    </row>
    <row r="25" spans="1:8" ht="18" customHeight="1" thickBot="1">
      <c r="A25" s="35">
        <v>634</v>
      </c>
      <c r="B25" s="49" t="s">
        <v>114</v>
      </c>
      <c r="C25" s="35">
        <v>200</v>
      </c>
      <c r="D25" s="159">
        <v>0.3</v>
      </c>
      <c r="E25" s="125">
        <v>0.1</v>
      </c>
      <c r="F25" s="159">
        <v>8.4</v>
      </c>
      <c r="G25" s="125">
        <f>(D25+F25)*4+E25*9</f>
        <v>35.700000000000003</v>
      </c>
      <c r="H25" s="42"/>
    </row>
    <row r="26" spans="1:8" ht="3" customHeight="1" thickBot="1">
      <c r="A26" s="65"/>
      <c r="B26" s="46"/>
      <c r="C26" s="64"/>
      <c r="D26" s="161"/>
      <c r="E26" s="162"/>
      <c r="F26" s="214"/>
      <c r="G26" s="162"/>
    </row>
    <row r="27" spans="1:8" ht="15.75" thickBot="1">
      <c r="A27" s="28" t="s">
        <v>33</v>
      </c>
      <c r="B27" s="29" t="s">
        <v>34</v>
      </c>
      <c r="C27" s="50">
        <v>40</v>
      </c>
      <c r="D27" s="161">
        <v>2.52</v>
      </c>
      <c r="E27" s="162">
        <v>0.68</v>
      </c>
      <c r="F27" s="161">
        <v>16.600000000000001</v>
      </c>
      <c r="G27" s="179">
        <f t="shared" ref="G27:G28" si="5">(F27+D27)*4+E27*9</f>
        <v>82.600000000000009</v>
      </c>
    </row>
    <row r="28" spans="1:8" ht="15.75" thickBot="1">
      <c r="A28" s="12" t="s">
        <v>33</v>
      </c>
      <c r="B28" s="6" t="s">
        <v>35</v>
      </c>
      <c r="C28" s="50">
        <v>40</v>
      </c>
      <c r="D28" s="161">
        <v>2.52</v>
      </c>
      <c r="E28" s="162">
        <v>0.68</v>
      </c>
      <c r="F28" s="161">
        <v>16.600000000000001</v>
      </c>
      <c r="G28" s="179">
        <f t="shared" si="5"/>
        <v>82.600000000000009</v>
      </c>
    </row>
    <row r="29" spans="1:8" ht="16.5" customHeight="1" thickBot="1">
      <c r="A29" s="103"/>
      <c r="B29" s="104" t="s">
        <v>8</v>
      </c>
      <c r="C29" s="105">
        <v>730</v>
      </c>
      <c r="D29" s="202">
        <f>SUM(D22:D28)</f>
        <v>21.13</v>
      </c>
      <c r="E29" s="202">
        <f t="shared" ref="E29:G29" si="6">SUM(E22:E28)</f>
        <v>31.16</v>
      </c>
      <c r="F29" s="202">
        <f t="shared" si="6"/>
        <v>71.53</v>
      </c>
      <c r="G29" s="202">
        <f t="shared" si="6"/>
        <v>651.07999999999993</v>
      </c>
    </row>
    <row r="30" spans="1:8" ht="25.5" customHeight="1" thickBot="1">
      <c r="A30" s="2"/>
      <c r="B30" s="10" t="s">
        <v>200</v>
      </c>
      <c r="C30" s="2"/>
      <c r="D30" s="4"/>
      <c r="E30" s="2"/>
      <c r="F30" s="4"/>
      <c r="G30" s="2"/>
    </row>
    <row r="31" spans="1:8" ht="15.75" thickBot="1">
      <c r="A31" s="35">
        <v>133</v>
      </c>
      <c r="B31" s="49" t="s">
        <v>103</v>
      </c>
      <c r="C31" s="35" t="s">
        <v>36</v>
      </c>
      <c r="D31" s="168">
        <v>6.59</v>
      </c>
      <c r="E31" s="125">
        <v>4.2</v>
      </c>
      <c r="F31" s="168">
        <v>17.399999999999999</v>
      </c>
      <c r="G31" s="125">
        <f>(D31+F31)*4+E31*9</f>
        <v>133.76</v>
      </c>
    </row>
    <row r="32" spans="1:8" ht="15.75" thickBot="1">
      <c r="A32" s="12" t="s">
        <v>186</v>
      </c>
      <c r="B32" s="6" t="s">
        <v>187</v>
      </c>
      <c r="C32" s="12">
        <v>100</v>
      </c>
      <c r="D32" s="159">
        <v>18.8</v>
      </c>
      <c r="E32" s="125">
        <v>24.78</v>
      </c>
      <c r="F32" s="159">
        <v>1.3</v>
      </c>
      <c r="G32" s="179">
        <f>(F32+D32)*4+E32*9</f>
        <v>303.42</v>
      </c>
    </row>
    <row r="33" spans="1:8" ht="15.75" thickBot="1">
      <c r="A33" s="18" t="s">
        <v>206</v>
      </c>
      <c r="B33" s="33" t="s">
        <v>207</v>
      </c>
      <c r="C33" s="18">
        <v>180</v>
      </c>
      <c r="D33" s="169">
        <v>3</v>
      </c>
      <c r="E33" s="170">
        <v>4.8</v>
      </c>
      <c r="F33" s="169">
        <v>17.5</v>
      </c>
      <c r="G33" s="191">
        <f>(F33+D33)*4+E33*9</f>
        <v>125.19999999999999</v>
      </c>
    </row>
    <row r="34" spans="1:8" ht="15.75" thickBot="1">
      <c r="A34" s="35">
        <v>634</v>
      </c>
      <c r="B34" s="49" t="s">
        <v>114</v>
      </c>
      <c r="C34" s="35">
        <v>200</v>
      </c>
      <c r="D34" s="159">
        <v>0.3</v>
      </c>
      <c r="E34" s="125">
        <v>0.1</v>
      </c>
      <c r="F34" s="159">
        <v>8.4</v>
      </c>
      <c r="G34" s="125">
        <f>(D34+F34)*4+E34*9</f>
        <v>35.700000000000003</v>
      </c>
    </row>
    <row r="35" spans="1:8" ht="3" customHeight="1" thickBot="1">
      <c r="A35" s="35"/>
      <c r="B35" s="49"/>
      <c r="C35" s="35"/>
      <c r="D35" s="159"/>
      <c r="E35" s="125"/>
      <c r="F35" s="168"/>
      <c r="G35" s="125"/>
    </row>
    <row r="36" spans="1:8" ht="15.75" thickBot="1">
      <c r="A36" s="14" t="s">
        <v>33</v>
      </c>
      <c r="B36" s="13" t="s">
        <v>34</v>
      </c>
      <c r="C36" s="50">
        <v>40</v>
      </c>
      <c r="D36" s="161">
        <v>2.52</v>
      </c>
      <c r="E36" s="162">
        <v>0.68</v>
      </c>
      <c r="F36" s="161">
        <v>16.600000000000001</v>
      </c>
      <c r="G36" s="191">
        <f>(F36+D36)*4+E36*9</f>
        <v>82.600000000000009</v>
      </c>
    </row>
    <row r="37" spans="1:8" ht="15.75" thickBot="1">
      <c r="A37" s="12" t="s">
        <v>33</v>
      </c>
      <c r="B37" s="6" t="s">
        <v>35</v>
      </c>
      <c r="C37" s="54">
        <v>40</v>
      </c>
      <c r="D37" s="161">
        <v>2.52</v>
      </c>
      <c r="E37" s="162">
        <v>0.68</v>
      </c>
      <c r="F37" s="161">
        <v>16.600000000000001</v>
      </c>
      <c r="G37" s="179">
        <f t="shared" ref="G37" si="7">(F37+D37)*4+E37*9</f>
        <v>82.600000000000009</v>
      </c>
    </row>
    <row r="38" spans="1:8" ht="15.75" thickBot="1">
      <c r="A38" s="106"/>
      <c r="B38" s="107" t="s">
        <v>8</v>
      </c>
      <c r="C38" s="113">
        <v>820</v>
      </c>
      <c r="D38" s="215">
        <f>SUM(D31:D37)</f>
        <v>33.730000000000004</v>
      </c>
      <c r="E38" s="216">
        <f t="shared" ref="E38:G38" si="8">SUM(E31:E37)</f>
        <v>35.24</v>
      </c>
      <c r="F38" s="216">
        <f t="shared" si="8"/>
        <v>77.800000000000011</v>
      </c>
      <c r="G38" s="216">
        <f t="shared" si="8"/>
        <v>763.28000000000009</v>
      </c>
    </row>
    <row r="39" spans="1:8" ht="6.75" customHeight="1">
      <c r="A39" s="2"/>
      <c r="B39" s="16"/>
      <c r="C39" s="16"/>
      <c r="D39" s="207"/>
      <c r="E39" s="208"/>
      <c r="F39" s="207"/>
      <c r="G39" s="208"/>
      <c r="H39" s="17"/>
    </row>
    <row r="40" spans="1:8" ht="6" customHeight="1" thickBot="1">
      <c r="A40" s="2"/>
      <c r="B40" s="16"/>
      <c r="C40" s="16"/>
      <c r="D40" s="207"/>
      <c r="E40" s="208"/>
      <c r="F40" s="207"/>
      <c r="G40" s="208"/>
      <c r="H40" s="17"/>
    </row>
    <row r="41" spans="1:8" ht="15.75" customHeight="1" thickBot="1">
      <c r="A41" s="103"/>
      <c r="B41" s="81" t="s">
        <v>81</v>
      </c>
      <c r="C41" s="103"/>
      <c r="D41" s="209">
        <f t="shared" ref="D41:G41" si="9">D29+D13</f>
        <v>49.400000000000006</v>
      </c>
      <c r="E41" s="210">
        <f t="shared" si="9"/>
        <v>49.430000000000007</v>
      </c>
      <c r="F41" s="209">
        <f t="shared" si="9"/>
        <v>146.68</v>
      </c>
      <c r="G41" s="210">
        <f t="shared" si="9"/>
        <v>1229.19</v>
      </c>
      <c r="H41" s="17"/>
    </row>
    <row r="42" spans="1:8" ht="18.75" customHeight="1" thickBot="1">
      <c r="A42" s="109"/>
      <c r="B42" s="91" t="s">
        <v>210</v>
      </c>
      <c r="C42" s="110"/>
      <c r="D42" s="211">
        <f>D38+D20</f>
        <v>63.850000000000009</v>
      </c>
      <c r="E42" s="211">
        <f t="shared" ref="E42:G42" si="10">E38+E20</f>
        <v>54.690000000000005</v>
      </c>
      <c r="F42" s="211">
        <f t="shared" si="10"/>
        <v>165.4</v>
      </c>
      <c r="G42" s="211">
        <f t="shared" si="10"/>
        <v>1409.21</v>
      </c>
      <c r="H42" s="17"/>
    </row>
    <row r="43" spans="1:8">
      <c r="B43" s="541"/>
      <c r="C43" s="541"/>
      <c r="D43" s="541"/>
      <c r="E43" s="541"/>
      <c r="F43" s="541"/>
      <c r="G43" s="541"/>
      <c r="H43" s="17"/>
    </row>
    <row r="44" spans="1:8">
      <c r="B44" s="17"/>
      <c r="C44" s="17"/>
      <c r="D44" s="17"/>
      <c r="E44" s="17"/>
      <c r="F44" s="17"/>
      <c r="G44" s="17"/>
      <c r="H44" s="17"/>
    </row>
    <row r="45" spans="1:8">
      <c r="B45" s="17"/>
      <c r="C45" s="17"/>
      <c r="D45" s="17"/>
      <c r="E45" s="17"/>
      <c r="F45" s="17"/>
      <c r="G45" s="17"/>
      <c r="H45" s="17"/>
    </row>
    <row r="46" spans="1:8">
      <c r="B46" s="17"/>
      <c r="C46" s="17"/>
      <c r="D46" s="17"/>
      <c r="E46" s="17"/>
      <c r="F46" s="17"/>
      <c r="G46" s="17"/>
      <c r="H46" s="17"/>
    </row>
    <row r="47" spans="1:8">
      <c r="B47" s="17"/>
      <c r="C47" s="17"/>
      <c r="D47" s="17"/>
      <c r="E47" s="17"/>
      <c r="F47" s="17"/>
      <c r="G47" s="17"/>
      <c r="H47" s="17"/>
    </row>
    <row r="48" spans="1:8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17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  <row r="61" spans="2:8">
      <c r="B61" s="17"/>
      <c r="C61" s="17"/>
      <c r="D61" s="17"/>
      <c r="E61" s="17"/>
      <c r="F61" s="17"/>
      <c r="G61" s="17"/>
      <c r="H61" s="17"/>
    </row>
    <row r="62" spans="2:8">
      <c r="B62" s="17"/>
      <c r="C62" s="17"/>
      <c r="D62" s="17"/>
      <c r="E62" s="17"/>
      <c r="F62" s="17"/>
      <c r="G62" s="17"/>
      <c r="H62" s="17"/>
    </row>
    <row r="63" spans="2:8">
      <c r="B63" s="17"/>
      <c r="C63" s="17"/>
      <c r="D63" s="17"/>
      <c r="E63" s="17"/>
      <c r="F63" s="17"/>
      <c r="G63" s="17"/>
      <c r="H63" s="17"/>
    </row>
    <row r="64" spans="2:8">
      <c r="B64" s="17"/>
      <c r="C64" s="17"/>
      <c r="D64" s="17"/>
      <c r="E64" s="17"/>
      <c r="F64" s="17"/>
      <c r="G64" s="17"/>
      <c r="H64" s="17"/>
    </row>
    <row r="65" spans="2:8">
      <c r="B65" s="17"/>
      <c r="C65" s="17"/>
      <c r="D65" s="17"/>
      <c r="E65" s="17"/>
      <c r="F65" s="17"/>
      <c r="G65" s="17"/>
      <c r="H65" s="17"/>
    </row>
    <row r="66" spans="2:8">
      <c r="B66" s="17"/>
      <c r="C66" s="17"/>
      <c r="D66" s="17"/>
      <c r="E66" s="17"/>
      <c r="F66" s="17"/>
      <c r="G66" s="17"/>
      <c r="H66" s="17"/>
    </row>
    <row r="67" spans="2:8">
      <c r="B67" s="17"/>
      <c r="C67" s="17"/>
      <c r="D67" s="17"/>
      <c r="E67" s="17"/>
      <c r="F67" s="17"/>
      <c r="G67" s="17"/>
      <c r="H67" s="17"/>
    </row>
  </sheetData>
  <mergeCells count="9">
    <mergeCell ref="G5:G6"/>
    <mergeCell ref="B43:G43"/>
    <mergeCell ref="A1:E1"/>
    <mergeCell ref="A2:B2"/>
    <mergeCell ref="A3:B3"/>
    <mergeCell ref="A5:A6"/>
    <mergeCell ref="B5:B6"/>
    <mergeCell ref="C5:C6"/>
    <mergeCell ref="D5:F5"/>
  </mergeCells>
  <pageMargins left="0.70866141732283472" right="0.19685039370078741" top="0.55118110236220474" bottom="0.15748031496062992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17</vt:i4>
      </vt:variant>
    </vt:vector>
  </HeadingPairs>
  <TitlesOfParts>
    <vt:vector size="37" baseType="lpstr">
      <vt:lpstr>титульный лист (для меню №2)</vt:lpstr>
      <vt:lpstr>титульный лист (для меню №1 пю)</vt:lpstr>
      <vt:lpstr>титульный лист</vt:lpstr>
      <vt:lpstr>1 день</vt:lpstr>
      <vt:lpstr>2 день (меню №2)</vt:lpstr>
      <vt:lpstr>3 день (меню№2)</vt:lpstr>
      <vt:lpstr>4 день </vt:lpstr>
      <vt:lpstr>5 день</vt:lpstr>
      <vt:lpstr>6 день (меню №2)</vt:lpstr>
      <vt:lpstr>7 день</vt:lpstr>
      <vt:lpstr>8 день  (Меню №2)</vt:lpstr>
      <vt:lpstr>9  день </vt:lpstr>
      <vt:lpstr>10  день </vt:lpstr>
      <vt:lpstr>11 день</vt:lpstr>
      <vt:lpstr>12 день</vt:lpstr>
      <vt:lpstr>Б,ж,У с 7 до 11</vt:lpstr>
      <vt:lpstr>Б,ж,У с 11 лет</vt:lpstr>
      <vt:lpstr>Накоп. в-ть №1  (с 7 до 11 лет)</vt:lpstr>
      <vt:lpstr>Накоп. в-ть №2 (с 12 лет) </vt:lpstr>
      <vt:lpstr>источники</vt:lpstr>
      <vt:lpstr>'1 день'!Область_печати</vt:lpstr>
      <vt:lpstr>'10  день '!Область_печати</vt:lpstr>
      <vt:lpstr>'11 день'!Область_печати</vt:lpstr>
      <vt:lpstr>'12 день'!Область_печати</vt:lpstr>
      <vt:lpstr>'2 день (меню №2)'!Область_печати</vt:lpstr>
      <vt:lpstr>'3 день (меню№2)'!Область_печати</vt:lpstr>
      <vt:lpstr>'4 день '!Область_печати</vt:lpstr>
      <vt:lpstr>'5 день'!Область_печати</vt:lpstr>
      <vt:lpstr>'6 день (меню №2)'!Область_печати</vt:lpstr>
      <vt:lpstr>'7 день'!Область_печати</vt:lpstr>
      <vt:lpstr>'8 день  (Меню №2)'!Область_печати</vt:lpstr>
      <vt:lpstr>'9  день '!Область_печати</vt:lpstr>
      <vt:lpstr>'Б,ж,У с 11 лет'!Область_печати</vt:lpstr>
      <vt:lpstr>'Б,ж,У с 7 до 11'!Область_печати</vt:lpstr>
      <vt:lpstr>источники!Область_печати</vt:lpstr>
      <vt:lpstr>'Накоп. в-ть №1  (с 7 до 11 лет)'!Область_печати</vt:lpstr>
      <vt:lpstr>'Накоп. в-ть №2 (с 12 лет)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2022-02-16T09:04:11Z</cp:lastPrinted>
  <dcterms:created xsi:type="dcterms:W3CDTF">2017-02-07T05:40:56Z</dcterms:created>
  <dcterms:modified xsi:type="dcterms:W3CDTF">2022-02-17T10:26:23Z</dcterms:modified>
</cp:coreProperties>
</file>